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 activeTab="1"/>
  </bookViews>
  <sheets>
    <sheet name="Брест" sheetId="2" r:id="rId1"/>
    <sheet name="Витебск" sheetId="3" r:id="rId2"/>
    <sheet name="Гомель" sheetId="6" r:id="rId3"/>
    <sheet name="Гродно" sheetId="7" r:id="rId4"/>
    <sheet name="Минская область" sheetId="8" r:id="rId5"/>
    <sheet name="Могилев" sheetId="9" r:id="rId6"/>
    <sheet name="г. Минск" sheetId="5" r:id="rId7"/>
    <sheet name="РНПЦ, подчиненные" sheetId="10" r:id="rId8"/>
    <sheet name="Иные ведомства" sheetId="11" r:id="rId9"/>
  </sheets>
  <definedNames>
    <definedName name="_xlnm.Print_Titles" localSheetId="1">Витебск!$A:$B,Витебск!$1:$3</definedName>
    <definedName name="_xlnm.Print_Titles" localSheetId="8">'Иные ведомства'!$3:$3</definedName>
    <definedName name="_xlnm.Print_Area" localSheetId="0">Брест!$A$3:$K$38</definedName>
    <definedName name="_xlnm.Print_Area" localSheetId="1">Витебск!$A$3:$K$38</definedName>
    <definedName name="_xlnm.Print_Area" localSheetId="6">'г. Минск'!$A$3:$K$38</definedName>
    <definedName name="_xlnm.Print_Area" localSheetId="2">Гомель!$A$3:$K$38</definedName>
    <definedName name="_xlnm.Print_Area" localSheetId="3">Гродно!$A$3:$K$38</definedName>
    <definedName name="_xlnm.Print_Area" localSheetId="4">'Минская область'!$A$3:$K$38</definedName>
    <definedName name="_xlnm.Print_Area" localSheetId="5">Могилев!$A$3:$K$38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/>
  <c r="DV37" i="5"/>
  <c r="DU37"/>
  <c r="DT37"/>
  <c r="DS37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C36"/>
  <c r="K35"/>
  <c r="J35"/>
  <c r="I35"/>
  <c r="H35"/>
  <c r="G35"/>
  <c r="F35"/>
  <c r="C35"/>
  <c r="K34"/>
  <c r="J34"/>
  <c r="I34"/>
  <c r="H34"/>
  <c r="G34"/>
  <c r="F34"/>
  <c r="C34"/>
  <c r="K33"/>
  <c r="J33"/>
  <c r="I33"/>
  <c r="H33"/>
  <c r="G33"/>
  <c r="F33"/>
  <c r="C33"/>
  <c r="DV32"/>
  <c r="DV38" s="1"/>
  <c r="DU32"/>
  <c r="DT32"/>
  <c r="DS32"/>
  <c r="DR32"/>
  <c r="DR38" s="1"/>
  <c r="DQ32"/>
  <c r="DP32"/>
  <c r="DO32"/>
  <c r="DN32"/>
  <c r="DN38" s="1"/>
  <c r="DM32"/>
  <c r="DL32"/>
  <c r="DK32"/>
  <c r="DJ32"/>
  <c r="DJ38" s="1"/>
  <c r="DI32"/>
  <c r="DH32"/>
  <c r="DG32"/>
  <c r="DF32"/>
  <c r="DF38" s="1"/>
  <c r="DE32"/>
  <c r="DD32"/>
  <c r="DC32"/>
  <c r="DB32"/>
  <c r="DB38" s="1"/>
  <c r="DA32"/>
  <c r="CZ32"/>
  <c r="CY32"/>
  <c r="CX32"/>
  <c r="CX38" s="1"/>
  <c r="CW32"/>
  <c r="CV32"/>
  <c r="CU32"/>
  <c r="CT32"/>
  <c r="CT38" s="1"/>
  <c r="CS32"/>
  <c r="CR32"/>
  <c r="CQ32"/>
  <c r="CP32"/>
  <c r="CP38" s="1"/>
  <c r="CO32"/>
  <c r="CN32"/>
  <c r="CM32"/>
  <c r="CL32"/>
  <c r="CL38" s="1"/>
  <c r="CK32"/>
  <c r="CJ32"/>
  <c r="CI32"/>
  <c r="CH32"/>
  <c r="CH38" s="1"/>
  <c r="CG32"/>
  <c r="CF32"/>
  <c r="CE32"/>
  <c r="CD32"/>
  <c r="CD38" s="1"/>
  <c r="CC32"/>
  <c r="CB32"/>
  <c r="CA32"/>
  <c r="BZ32"/>
  <c r="BZ38" s="1"/>
  <c r="BY32"/>
  <c r="BX32"/>
  <c r="BW32"/>
  <c r="BV32"/>
  <c r="BV38" s="1"/>
  <c r="BU32"/>
  <c r="BT32"/>
  <c r="BS32"/>
  <c r="BR32"/>
  <c r="BR38" s="1"/>
  <c r="BQ32"/>
  <c r="BP32"/>
  <c r="BO32"/>
  <c r="BN32"/>
  <c r="BN38" s="1"/>
  <c r="BM32"/>
  <c r="BL32"/>
  <c r="BK32"/>
  <c r="BJ32"/>
  <c r="BJ38" s="1"/>
  <c r="BI32"/>
  <c r="BH32"/>
  <c r="BG32"/>
  <c r="BF32"/>
  <c r="BF38" s="1"/>
  <c r="BE32"/>
  <c r="BD32"/>
  <c r="BC32"/>
  <c r="BB32"/>
  <c r="BB38" s="1"/>
  <c r="BA32"/>
  <c r="AZ32"/>
  <c r="AY32"/>
  <c r="AX32"/>
  <c r="AX38" s="1"/>
  <c r="AW32"/>
  <c r="AV32"/>
  <c r="AU32"/>
  <c r="AT32"/>
  <c r="AT38" s="1"/>
  <c r="AS32"/>
  <c r="AR32"/>
  <c r="AQ32"/>
  <c r="AP32"/>
  <c r="AP38" s="1"/>
  <c r="AO32"/>
  <c r="AN32"/>
  <c r="AM32"/>
  <c r="AL32"/>
  <c r="AL38" s="1"/>
  <c r="AK32"/>
  <c r="AJ32"/>
  <c r="AI32"/>
  <c r="AH32"/>
  <c r="AH38" s="1"/>
  <c r="AG32"/>
  <c r="AF32"/>
  <c r="AE32"/>
  <c r="AD32"/>
  <c r="AD38" s="1"/>
  <c r="AC32"/>
  <c r="AB32"/>
  <c r="AA32"/>
  <c r="Z32"/>
  <c r="Z38" s="1"/>
  <c r="Y32"/>
  <c r="X32"/>
  <c r="W32"/>
  <c r="V32"/>
  <c r="V38" s="1"/>
  <c r="U32"/>
  <c r="T32"/>
  <c r="S32"/>
  <c r="R32"/>
  <c r="R38" s="1"/>
  <c r="Q32"/>
  <c r="P32"/>
  <c r="O32"/>
  <c r="N32"/>
  <c r="N38" s="1"/>
  <c r="M32"/>
  <c r="L32"/>
  <c r="K31"/>
  <c r="J31"/>
  <c r="I31"/>
  <c r="H31"/>
  <c r="G31"/>
  <c r="F31"/>
  <c r="C31"/>
  <c r="K30"/>
  <c r="J30"/>
  <c r="I30"/>
  <c r="H30"/>
  <c r="G30"/>
  <c r="F30"/>
  <c r="C30"/>
  <c r="K29"/>
  <c r="J29"/>
  <c r="I29"/>
  <c r="H29"/>
  <c r="G29"/>
  <c r="F29"/>
  <c r="C29"/>
  <c r="K28"/>
  <c r="J28"/>
  <c r="I28"/>
  <c r="H28"/>
  <c r="G28"/>
  <c r="F28"/>
  <c r="C28"/>
  <c r="K27"/>
  <c r="J27"/>
  <c r="I27"/>
  <c r="H27"/>
  <c r="G27"/>
  <c r="F27"/>
  <c r="C27"/>
  <c r="K26"/>
  <c r="J26"/>
  <c r="I26"/>
  <c r="H26"/>
  <c r="G26"/>
  <c r="F26"/>
  <c r="C26"/>
  <c r="K25"/>
  <c r="J25"/>
  <c r="I25"/>
  <c r="H25"/>
  <c r="G25"/>
  <c r="F25"/>
  <c r="C25"/>
  <c r="K24"/>
  <c r="J24"/>
  <c r="I24"/>
  <c r="H24"/>
  <c r="G24"/>
  <c r="F24"/>
  <c r="C24"/>
  <c r="K23"/>
  <c r="J23"/>
  <c r="I23"/>
  <c r="H23"/>
  <c r="G23"/>
  <c r="F23"/>
  <c r="C23"/>
  <c r="K22"/>
  <c r="K32" s="1"/>
  <c r="J22"/>
  <c r="I22"/>
  <c r="H22"/>
  <c r="G22"/>
  <c r="F22"/>
  <c r="C22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0"/>
  <c r="J20"/>
  <c r="I20"/>
  <c r="H20"/>
  <c r="G20"/>
  <c r="F20"/>
  <c r="C20"/>
  <c r="K19"/>
  <c r="J19"/>
  <c r="I19"/>
  <c r="H19"/>
  <c r="G19"/>
  <c r="F19"/>
  <c r="C19"/>
  <c r="K18"/>
  <c r="J18"/>
  <c r="I18"/>
  <c r="H18"/>
  <c r="G18"/>
  <c r="F18"/>
  <c r="C18"/>
  <c r="K17"/>
  <c r="J17"/>
  <c r="I17"/>
  <c r="H17"/>
  <c r="G17"/>
  <c r="F17"/>
  <c r="C17"/>
  <c r="K16"/>
  <c r="J16"/>
  <c r="I16"/>
  <c r="H16"/>
  <c r="G16"/>
  <c r="F16"/>
  <c r="C16"/>
  <c r="K15"/>
  <c r="J15"/>
  <c r="I15"/>
  <c r="H15"/>
  <c r="G15"/>
  <c r="F15"/>
  <c r="C15"/>
  <c r="K14"/>
  <c r="J14"/>
  <c r="I14"/>
  <c r="H14"/>
  <c r="G14"/>
  <c r="F14"/>
  <c r="C14"/>
  <c r="K13"/>
  <c r="J13"/>
  <c r="I13"/>
  <c r="H13"/>
  <c r="G13"/>
  <c r="F13"/>
  <c r="C13"/>
  <c r="K12"/>
  <c r="J12"/>
  <c r="I12"/>
  <c r="H12"/>
  <c r="G12"/>
  <c r="F12"/>
  <c r="C12"/>
  <c r="K11"/>
  <c r="J11"/>
  <c r="I11"/>
  <c r="H11"/>
  <c r="G11"/>
  <c r="F11"/>
  <c r="C11"/>
  <c r="K10"/>
  <c r="J10"/>
  <c r="I10"/>
  <c r="H10"/>
  <c r="G10"/>
  <c r="F10"/>
  <c r="C10"/>
  <c r="K9"/>
  <c r="J9"/>
  <c r="I9"/>
  <c r="H9"/>
  <c r="G9"/>
  <c r="F9"/>
  <c r="C9"/>
  <c r="K8"/>
  <c r="J8"/>
  <c r="I8"/>
  <c r="H8"/>
  <c r="G8"/>
  <c r="F8"/>
  <c r="C8"/>
  <c r="K7"/>
  <c r="J7"/>
  <c r="I7"/>
  <c r="H7"/>
  <c r="G7"/>
  <c r="F7"/>
  <c r="C7"/>
  <c r="K6"/>
  <c r="J6"/>
  <c r="I6"/>
  <c r="H6"/>
  <c r="G6"/>
  <c r="F6"/>
  <c r="C6"/>
  <c r="K5"/>
  <c r="J5"/>
  <c r="I5"/>
  <c r="H5"/>
  <c r="G5"/>
  <c r="F5"/>
  <c r="C5"/>
  <c r="K4"/>
  <c r="K21" s="1"/>
  <c r="J4"/>
  <c r="J21" s="1"/>
  <c r="I4"/>
  <c r="H4"/>
  <c r="G4"/>
  <c r="G21" s="1"/>
  <c r="F4"/>
  <c r="F21" s="1"/>
  <c r="C4"/>
  <c r="AA38" l="1"/>
  <c r="AM38"/>
  <c r="AY38"/>
  <c r="BG38"/>
  <c r="BS38"/>
  <c r="CA38"/>
  <c r="CM38"/>
  <c r="CQ38"/>
  <c r="CY38"/>
  <c r="DC38"/>
  <c r="DG38"/>
  <c r="DK38"/>
  <c r="DS38"/>
  <c r="C37"/>
  <c r="O38"/>
  <c r="W38"/>
  <c r="AI38"/>
  <c r="AQ38"/>
  <c r="BC38"/>
  <c r="BO38"/>
  <c r="CE38"/>
  <c r="I37"/>
  <c r="L38"/>
  <c r="P38"/>
  <c r="T38"/>
  <c r="X38"/>
  <c r="AB38"/>
  <c r="AF38"/>
  <c r="AJ38"/>
  <c r="AN38"/>
  <c r="AR38"/>
  <c r="AV38"/>
  <c r="AZ38"/>
  <c r="BD38"/>
  <c r="BH38"/>
  <c r="BL38"/>
  <c r="BP38"/>
  <c r="BT38"/>
  <c r="BX38"/>
  <c r="CB38"/>
  <c r="CF38"/>
  <c r="CJ38"/>
  <c r="CN38"/>
  <c r="CR38"/>
  <c r="CV38"/>
  <c r="CZ38"/>
  <c r="DD38"/>
  <c r="DH38"/>
  <c r="DL38"/>
  <c r="DP38"/>
  <c r="DT38"/>
  <c r="S38"/>
  <c r="AE38"/>
  <c r="AU38"/>
  <c r="BK38"/>
  <c r="BW38"/>
  <c r="CI38"/>
  <c r="CU38"/>
  <c r="DO38"/>
  <c r="C21"/>
  <c r="C38" s="1"/>
  <c r="I21"/>
  <c r="C32"/>
  <c r="I32"/>
  <c r="G32"/>
  <c r="M38"/>
  <c r="Q38"/>
  <c r="U38"/>
  <c r="Y38"/>
  <c r="AC38"/>
  <c r="AG38"/>
  <c r="AK38"/>
  <c r="AO38"/>
  <c r="AS38"/>
  <c r="AW38"/>
  <c r="BA38"/>
  <c r="BE38"/>
  <c r="BI38"/>
  <c r="BM38"/>
  <c r="BQ38"/>
  <c r="BU38"/>
  <c r="BY38"/>
  <c r="CC38"/>
  <c r="CG38"/>
  <c r="CK38"/>
  <c r="CO38"/>
  <c r="CS38"/>
  <c r="CW38"/>
  <c r="DA38"/>
  <c r="DE38"/>
  <c r="DI38"/>
  <c r="DM38"/>
  <c r="DQ38"/>
  <c r="DU38"/>
  <c r="I38"/>
  <c r="F37"/>
  <c r="J37"/>
  <c r="F32"/>
  <c r="J32"/>
  <c r="J38" s="1"/>
  <c r="H32"/>
  <c r="G37"/>
  <c r="K37"/>
  <c r="K38" s="1"/>
  <c r="H21"/>
  <c r="H37"/>
  <c r="L6" i="11"/>
  <c r="F38" i="5" l="1"/>
  <c r="G38"/>
  <c r="H38"/>
  <c r="I37" i="11"/>
  <c r="H37"/>
  <c r="G37"/>
  <c r="F37"/>
  <c r="E37"/>
  <c r="D37"/>
  <c r="C36"/>
  <c r="C35"/>
  <c r="C34"/>
  <c r="C33"/>
  <c r="I32"/>
  <c r="H32"/>
  <c r="G32"/>
  <c r="F32"/>
  <c r="E32"/>
  <c r="D32"/>
  <c r="C31"/>
  <c r="C30"/>
  <c r="C29"/>
  <c r="C28"/>
  <c r="C27"/>
  <c r="C26"/>
  <c r="C25"/>
  <c r="C24"/>
  <c r="C23"/>
  <c r="C22"/>
  <c r="I21"/>
  <c r="H21"/>
  <c r="G21"/>
  <c r="F21"/>
  <c r="E21"/>
  <c r="D21"/>
  <c r="C20"/>
  <c r="C19"/>
  <c r="C18"/>
  <c r="C17"/>
  <c r="C16"/>
  <c r="C15"/>
  <c r="C14"/>
  <c r="C13"/>
  <c r="C12"/>
  <c r="C11"/>
  <c r="C10"/>
  <c r="C9"/>
  <c r="C8"/>
  <c r="C7"/>
  <c r="C6"/>
  <c r="C5"/>
  <c r="C4"/>
  <c r="C36" i="10"/>
  <c r="C35"/>
  <c r="C34"/>
  <c r="C33"/>
  <c r="C31"/>
  <c r="C30"/>
  <c r="C29"/>
  <c r="C28"/>
  <c r="C27"/>
  <c r="C26"/>
  <c r="C25"/>
  <c r="C24"/>
  <c r="C23"/>
  <c r="C22"/>
  <c r="C20"/>
  <c r="C19"/>
  <c r="C18"/>
  <c r="C17"/>
  <c r="C16"/>
  <c r="C15"/>
  <c r="C14"/>
  <c r="C13"/>
  <c r="C12"/>
  <c r="C11"/>
  <c r="C10"/>
  <c r="C9"/>
  <c r="C8"/>
  <c r="C7"/>
  <c r="C6"/>
  <c r="C5"/>
  <c r="C4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AD21"/>
  <c r="AC21"/>
  <c r="AB21"/>
  <c r="AA21"/>
  <c r="Z21"/>
  <c r="Y21"/>
  <c r="X21"/>
  <c r="W21"/>
  <c r="V21"/>
  <c r="V38" s="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W38" l="1"/>
  <c r="K38"/>
  <c r="O38"/>
  <c r="AA38"/>
  <c r="F38"/>
  <c r="G38"/>
  <c r="S38"/>
  <c r="L38"/>
  <c r="X38"/>
  <c r="D38"/>
  <c r="H38"/>
  <c r="P38"/>
  <c r="T38"/>
  <c r="AB38"/>
  <c r="J38"/>
  <c r="Z38"/>
  <c r="N38"/>
  <c r="R38"/>
  <c r="AD38"/>
  <c r="C32" i="11"/>
  <c r="C37"/>
  <c r="C21"/>
  <c r="C38" s="1"/>
  <c r="G38"/>
  <c r="F38"/>
  <c r="D38"/>
  <c r="H38"/>
  <c r="E38"/>
  <c r="I38"/>
  <c r="E38" i="10"/>
  <c r="M38"/>
  <c r="U38"/>
  <c r="AC38"/>
  <c r="I38"/>
  <c r="Q38"/>
  <c r="Y38"/>
  <c r="C21"/>
  <c r="C32"/>
  <c r="C37"/>
  <c r="C38" l="1"/>
  <c r="DB37" i="9" l="1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K37" s="1"/>
  <c r="J33"/>
  <c r="I33"/>
  <c r="H33"/>
  <c r="G33"/>
  <c r="G37" s="1"/>
  <c r="F33"/>
  <c r="E33"/>
  <c r="D33"/>
  <c r="C33"/>
  <c r="C37" s="1"/>
  <c r="DB32"/>
  <c r="DA32"/>
  <c r="CZ32"/>
  <c r="CY32"/>
  <c r="CY38" s="1"/>
  <c r="CX32"/>
  <c r="CW32"/>
  <c r="CV32"/>
  <c r="CU32"/>
  <c r="CU38" s="1"/>
  <c r="CT32"/>
  <c r="CS32"/>
  <c r="CR32"/>
  <c r="CQ32"/>
  <c r="CQ38" s="1"/>
  <c r="CP32"/>
  <c r="CO32"/>
  <c r="CN32"/>
  <c r="CM32"/>
  <c r="CM38" s="1"/>
  <c r="CL32"/>
  <c r="CK32"/>
  <c r="CJ32"/>
  <c r="CI32"/>
  <c r="CI38" s="1"/>
  <c r="CH32"/>
  <c r="CG32"/>
  <c r="CF32"/>
  <c r="CE32"/>
  <c r="CE38" s="1"/>
  <c r="CD32"/>
  <c r="CC32"/>
  <c r="CB32"/>
  <c r="CA32"/>
  <c r="CA38" s="1"/>
  <c r="BZ32"/>
  <c r="BY32"/>
  <c r="BX32"/>
  <c r="BW32"/>
  <c r="BW38" s="1"/>
  <c r="BV32"/>
  <c r="BU32"/>
  <c r="BT32"/>
  <c r="BS32"/>
  <c r="BS38" s="1"/>
  <c r="BR32"/>
  <c r="BQ32"/>
  <c r="BP32"/>
  <c r="BO32"/>
  <c r="BO38" s="1"/>
  <c r="BN32"/>
  <c r="BM32"/>
  <c r="BL32"/>
  <c r="BK32"/>
  <c r="BK38" s="1"/>
  <c r="BJ32"/>
  <c r="BI32"/>
  <c r="BH32"/>
  <c r="BG32"/>
  <c r="BG38" s="1"/>
  <c r="BF32"/>
  <c r="BE32"/>
  <c r="BD32"/>
  <c r="BC32"/>
  <c r="BC38" s="1"/>
  <c r="BB32"/>
  <c r="BA32"/>
  <c r="AZ32"/>
  <c r="AY32"/>
  <c r="AY38" s="1"/>
  <c r="AX32"/>
  <c r="AW32"/>
  <c r="AV32"/>
  <c r="AU32"/>
  <c r="AU38" s="1"/>
  <c r="AT32"/>
  <c r="AS32"/>
  <c r="AR32"/>
  <c r="AQ32"/>
  <c r="AQ38" s="1"/>
  <c r="AP32"/>
  <c r="AO32"/>
  <c r="AN32"/>
  <c r="AM32"/>
  <c r="AM38" s="1"/>
  <c r="AL32"/>
  <c r="AK32"/>
  <c r="AJ32"/>
  <c r="AI32"/>
  <c r="AI38" s="1"/>
  <c r="AH32"/>
  <c r="AG32"/>
  <c r="AF32"/>
  <c r="AE32"/>
  <c r="AE38" s="1"/>
  <c r="AD32"/>
  <c r="AC32"/>
  <c r="AB32"/>
  <c r="AA32"/>
  <c r="AA38" s="1"/>
  <c r="Z32"/>
  <c r="Y32"/>
  <c r="X32"/>
  <c r="W32"/>
  <c r="W38" s="1"/>
  <c r="V32"/>
  <c r="U32"/>
  <c r="T32"/>
  <c r="S32"/>
  <c r="S38" s="1"/>
  <c r="R32"/>
  <c r="Q32"/>
  <c r="P32"/>
  <c r="O32"/>
  <c r="O38" s="1"/>
  <c r="N32"/>
  <c r="M32"/>
  <c r="L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H32" s="1"/>
  <c r="G22"/>
  <c r="F22"/>
  <c r="E22"/>
  <c r="D22"/>
  <c r="D32" s="1"/>
  <c r="C22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I4"/>
  <c r="H4"/>
  <c r="H21" s="1"/>
  <c r="G4"/>
  <c r="F4"/>
  <c r="E4"/>
  <c r="D4"/>
  <c r="D21" s="1"/>
  <c r="C4"/>
  <c r="E32" l="1"/>
  <c r="I32"/>
  <c r="C32"/>
  <c r="G32"/>
  <c r="G38" s="1"/>
  <c r="K32"/>
  <c r="L38"/>
  <c r="P38"/>
  <c r="T38"/>
  <c r="X38"/>
  <c r="AB38"/>
  <c r="AF38"/>
  <c r="AJ38"/>
  <c r="AN38"/>
  <c r="AR38"/>
  <c r="AV38"/>
  <c r="AZ38"/>
  <c r="BD38"/>
  <c r="BH38"/>
  <c r="BL38"/>
  <c r="BP38"/>
  <c r="BT38"/>
  <c r="BX38"/>
  <c r="CB38"/>
  <c r="CF38"/>
  <c r="CJ38"/>
  <c r="CN38"/>
  <c r="CR38"/>
  <c r="CV38"/>
  <c r="CZ38"/>
  <c r="D37"/>
  <c r="D38" s="1"/>
  <c r="H37"/>
  <c r="F21"/>
  <c r="J21"/>
  <c r="E21"/>
  <c r="I21"/>
  <c r="F32"/>
  <c r="F38" s="1"/>
  <c r="J32"/>
  <c r="M38"/>
  <c r="Q38"/>
  <c r="U38"/>
  <c r="Y38"/>
  <c r="AC38"/>
  <c r="AG38"/>
  <c r="AK38"/>
  <c r="AO38"/>
  <c r="AS38"/>
  <c r="AW38"/>
  <c r="BA38"/>
  <c r="BE38"/>
  <c r="BI38"/>
  <c r="BM38"/>
  <c r="BQ38"/>
  <c r="BU38"/>
  <c r="BY38"/>
  <c r="CC38"/>
  <c r="CG38"/>
  <c r="CK38"/>
  <c r="CO38"/>
  <c r="CS38"/>
  <c r="CW38"/>
  <c r="DA38"/>
  <c r="E37"/>
  <c r="I37"/>
  <c r="C21"/>
  <c r="G21"/>
  <c r="K21"/>
  <c r="K38" s="1"/>
  <c r="N38"/>
  <c r="R38"/>
  <c r="V38"/>
  <c r="Z38"/>
  <c r="AD38"/>
  <c r="AH38"/>
  <c r="AL38"/>
  <c r="AP38"/>
  <c r="AT38"/>
  <c r="AX38"/>
  <c r="BB38"/>
  <c r="BF38"/>
  <c r="BJ38"/>
  <c r="BN38"/>
  <c r="BR38"/>
  <c r="BV38"/>
  <c r="BZ38"/>
  <c r="CD38"/>
  <c r="CH38"/>
  <c r="CL38"/>
  <c r="CP38"/>
  <c r="CT38"/>
  <c r="CX38"/>
  <c r="DB38"/>
  <c r="F37"/>
  <c r="J37"/>
  <c r="J38" s="1"/>
  <c r="H38"/>
  <c r="C38"/>
  <c r="BW37" i="8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H37"/>
  <c r="G37"/>
  <c r="K36"/>
  <c r="J36"/>
  <c r="I36"/>
  <c r="F36"/>
  <c r="E36"/>
  <c r="D36"/>
  <c r="C36"/>
  <c r="K35"/>
  <c r="J35"/>
  <c r="I35"/>
  <c r="F35"/>
  <c r="E35"/>
  <c r="D35"/>
  <c r="C35"/>
  <c r="K34"/>
  <c r="J34"/>
  <c r="I34"/>
  <c r="F34"/>
  <c r="E34"/>
  <c r="D34"/>
  <c r="C34"/>
  <c r="K33"/>
  <c r="J33"/>
  <c r="J37" s="1"/>
  <c r="I33"/>
  <c r="F33"/>
  <c r="E33"/>
  <c r="D33"/>
  <c r="D37" s="1"/>
  <c r="C33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H32"/>
  <c r="G32"/>
  <c r="K31"/>
  <c r="J31"/>
  <c r="I31"/>
  <c r="F31"/>
  <c r="E31"/>
  <c r="D31"/>
  <c r="C31"/>
  <c r="K30"/>
  <c r="J30"/>
  <c r="I30"/>
  <c r="F30"/>
  <c r="E30"/>
  <c r="D30"/>
  <c r="C30"/>
  <c r="K29"/>
  <c r="J29"/>
  <c r="I29"/>
  <c r="F29"/>
  <c r="E29"/>
  <c r="D29"/>
  <c r="C29"/>
  <c r="K28"/>
  <c r="J28"/>
  <c r="I28"/>
  <c r="F28"/>
  <c r="E28"/>
  <c r="D28"/>
  <c r="C28"/>
  <c r="K27"/>
  <c r="J27"/>
  <c r="I27"/>
  <c r="F27"/>
  <c r="E27"/>
  <c r="D27"/>
  <c r="C27"/>
  <c r="K26"/>
  <c r="J26"/>
  <c r="I26"/>
  <c r="F26"/>
  <c r="E26"/>
  <c r="D26"/>
  <c r="C26"/>
  <c r="K25"/>
  <c r="J25"/>
  <c r="I25"/>
  <c r="F25"/>
  <c r="E25"/>
  <c r="D25"/>
  <c r="C25"/>
  <c r="K24"/>
  <c r="J24"/>
  <c r="I24"/>
  <c r="F24"/>
  <c r="E24"/>
  <c r="D24"/>
  <c r="C24"/>
  <c r="K23"/>
  <c r="J23"/>
  <c r="I23"/>
  <c r="F23"/>
  <c r="E23"/>
  <c r="D23"/>
  <c r="C23"/>
  <c r="K22"/>
  <c r="J22"/>
  <c r="J32" s="1"/>
  <c r="I22"/>
  <c r="F22"/>
  <c r="E22"/>
  <c r="D22"/>
  <c r="D32" s="1"/>
  <c r="C22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H21"/>
  <c r="G21"/>
  <c r="K20"/>
  <c r="J20"/>
  <c r="I20"/>
  <c r="F20"/>
  <c r="E20"/>
  <c r="D20"/>
  <c r="C20"/>
  <c r="K19"/>
  <c r="J19"/>
  <c r="I19"/>
  <c r="F19"/>
  <c r="E19"/>
  <c r="D19"/>
  <c r="C19"/>
  <c r="K18"/>
  <c r="J18"/>
  <c r="I18"/>
  <c r="F18"/>
  <c r="E18"/>
  <c r="D18"/>
  <c r="C18"/>
  <c r="K17"/>
  <c r="J17"/>
  <c r="I17"/>
  <c r="F17"/>
  <c r="E17"/>
  <c r="D17"/>
  <c r="C17"/>
  <c r="K16"/>
  <c r="J16"/>
  <c r="I16"/>
  <c r="F16"/>
  <c r="E16"/>
  <c r="D16"/>
  <c r="C16"/>
  <c r="K15"/>
  <c r="J15"/>
  <c r="I15"/>
  <c r="F15"/>
  <c r="E15"/>
  <c r="D15"/>
  <c r="C15"/>
  <c r="K14"/>
  <c r="J14"/>
  <c r="I14"/>
  <c r="F14"/>
  <c r="E14"/>
  <c r="D14"/>
  <c r="C14"/>
  <c r="K13"/>
  <c r="J13"/>
  <c r="I13"/>
  <c r="F13"/>
  <c r="E13"/>
  <c r="D13"/>
  <c r="C13"/>
  <c r="K12"/>
  <c r="J12"/>
  <c r="I12"/>
  <c r="F12"/>
  <c r="E12"/>
  <c r="D12"/>
  <c r="C12"/>
  <c r="K11"/>
  <c r="J11"/>
  <c r="I11"/>
  <c r="F11"/>
  <c r="E11"/>
  <c r="D11"/>
  <c r="C11"/>
  <c r="K10"/>
  <c r="J10"/>
  <c r="I10"/>
  <c r="F10"/>
  <c r="E10"/>
  <c r="D10"/>
  <c r="C10"/>
  <c r="K9"/>
  <c r="J9"/>
  <c r="I9"/>
  <c r="F9"/>
  <c r="E9"/>
  <c r="D9"/>
  <c r="C9"/>
  <c r="K8"/>
  <c r="J8"/>
  <c r="I8"/>
  <c r="F8"/>
  <c r="E8"/>
  <c r="D8"/>
  <c r="C8"/>
  <c r="K7"/>
  <c r="J7"/>
  <c r="I7"/>
  <c r="F7"/>
  <c r="E7"/>
  <c r="D7"/>
  <c r="C7"/>
  <c r="K6"/>
  <c r="J6"/>
  <c r="I6"/>
  <c r="F6"/>
  <c r="E6"/>
  <c r="D6"/>
  <c r="C6"/>
  <c r="K5"/>
  <c r="J5"/>
  <c r="I5"/>
  <c r="F5"/>
  <c r="E5"/>
  <c r="D5"/>
  <c r="C5"/>
  <c r="K4"/>
  <c r="K21" s="1"/>
  <c r="J4"/>
  <c r="I4"/>
  <c r="F4"/>
  <c r="E4"/>
  <c r="E21" s="1"/>
  <c r="D4"/>
  <c r="C4"/>
  <c r="I38" i="9" l="1"/>
  <c r="E38"/>
  <c r="M38" i="8"/>
  <c r="U38"/>
  <c r="AC38"/>
  <c r="AK38"/>
  <c r="AS38"/>
  <c r="BA38"/>
  <c r="BI38"/>
  <c r="BQ38"/>
  <c r="K32"/>
  <c r="N38"/>
  <c r="V38"/>
  <c r="AD38"/>
  <c r="AL38"/>
  <c r="AT38"/>
  <c r="BB38"/>
  <c r="BJ38"/>
  <c r="BN38"/>
  <c r="BV38"/>
  <c r="K37"/>
  <c r="C21"/>
  <c r="I21"/>
  <c r="F32"/>
  <c r="H38"/>
  <c r="O38"/>
  <c r="S38"/>
  <c r="W38"/>
  <c r="AA38"/>
  <c r="AE38"/>
  <c r="AI38"/>
  <c r="AM38"/>
  <c r="AQ38"/>
  <c r="AU38"/>
  <c r="AY38"/>
  <c r="BC38"/>
  <c r="BG38"/>
  <c r="BK38"/>
  <c r="BO38"/>
  <c r="BS38"/>
  <c r="BW38"/>
  <c r="F37"/>
  <c r="Q38"/>
  <c r="Y38"/>
  <c r="AG38"/>
  <c r="AO38"/>
  <c r="AW38"/>
  <c r="BE38"/>
  <c r="BM38"/>
  <c r="BU38"/>
  <c r="F21"/>
  <c r="E32"/>
  <c r="E38" s="1"/>
  <c r="G38"/>
  <c r="R38"/>
  <c r="Z38"/>
  <c r="AH38"/>
  <c r="AP38"/>
  <c r="AX38"/>
  <c r="BF38"/>
  <c r="BR38"/>
  <c r="E37"/>
  <c r="D21"/>
  <c r="D38" s="1"/>
  <c r="J21"/>
  <c r="J38" s="1"/>
  <c r="C32"/>
  <c r="C38" s="1"/>
  <c r="I32"/>
  <c r="L38"/>
  <c r="P38"/>
  <c r="T38"/>
  <c r="X38"/>
  <c r="AB38"/>
  <c r="AF38"/>
  <c r="AJ38"/>
  <c r="AN38"/>
  <c r="AR38"/>
  <c r="AV38"/>
  <c r="AZ38"/>
  <c r="BD38"/>
  <c r="BH38"/>
  <c r="BL38"/>
  <c r="BP38"/>
  <c r="BT38"/>
  <c r="C37"/>
  <c r="I37"/>
  <c r="I38" s="1"/>
  <c r="F38"/>
  <c r="BX37" i="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K37" s="1"/>
  <c r="J33"/>
  <c r="I33"/>
  <c r="H33"/>
  <c r="G33"/>
  <c r="G37" s="1"/>
  <c r="F33"/>
  <c r="E33"/>
  <c r="D33"/>
  <c r="C33"/>
  <c r="C37" s="1"/>
  <c r="BX32"/>
  <c r="BW32"/>
  <c r="BV32"/>
  <c r="BV38" s="1"/>
  <c r="BU32"/>
  <c r="BU38" s="1"/>
  <c r="BT32"/>
  <c r="BS32"/>
  <c r="BR32"/>
  <c r="BR38" s="1"/>
  <c r="BQ32"/>
  <c r="BQ38" s="1"/>
  <c r="BP32"/>
  <c r="BO32"/>
  <c r="BN32"/>
  <c r="BN38" s="1"/>
  <c r="BM32"/>
  <c r="BM38" s="1"/>
  <c r="BL32"/>
  <c r="BK32"/>
  <c r="BJ32"/>
  <c r="BJ38" s="1"/>
  <c r="BI32"/>
  <c r="BI38" s="1"/>
  <c r="BH32"/>
  <c r="BG32"/>
  <c r="BF32"/>
  <c r="BF38" s="1"/>
  <c r="BE32"/>
  <c r="BE38" s="1"/>
  <c r="BD32"/>
  <c r="BC32"/>
  <c r="BB32"/>
  <c r="BB38" s="1"/>
  <c r="BA32"/>
  <c r="BA38" s="1"/>
  <c r="AZ32"/>
  <c r="AY32"/>
  <c r="AX32"/>
  <c r="AX38" s="1"/>
  <c r="AW32"/>
  <c r="AW38" s="1"/>
  <c r="AV32"/>
  <c r="AU32"/>
  <c r="AT32"/>
  <c r="AT38" s="1"/>
  <c r="AS32"/>
  <c r="AS38" s="1"/>
  <c r="AR32"/>
  <c r="AQ32"/>
  <c r="AP32"/>
  <c r="AP38" s="1"/>
  <c r="AO32"/>
  <c r="AO38" s="1"/>
  <c r="AN32"/>
  <c r="AM32"/>
  <c r="AL32"/>
  <c r="AL38" s="1"/>
  <c r="AK32"/>
  <c r="AK38" s="1"/>
  <c r="AJ32"/>
  <c r="AI32"/>
  <c r="AH32"/>
  <c r="AH38" s="1"/>
  <c r="AG32"/>
  <c r="AG38" s="1"/>
  <c r="AF32"/>
  <c r="AE32"/>
  <c r="AD32"/>
  <c r="AD38" s="1"/>
  <c r="AC32"/>
  <c r="AC38" s="1"/>
  <c r="AB32"/>
  <c r="AA32"/>
  <c r="Z32"/>
  <c r="Z38" s="1"/>
  <c r="Y32"/>
  <c r="Y38" s="1"/>
  <c r="X32"/>
  <c r="W32"/>
  <c r="V32"/>
  <c r="V38" s="1"/>
  <c r="U32"/>
  <c r="U38" s="1"/>
  <c r="T32"/>
  <c r="S32"/>
  <c r="R32"/>
  <c r="R38" s="1"/>
  <c r="Q32"/>
  <c r="Q38" s="1"/>
  <c r="P32"/>
  <c r="O32"/>
  <c r="N32"/>
  <c r="N38" s="1"/>
  <c r="M32"/>
  <c r="M38" s="1"/>
  <c r="L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I4"/>
  <c r="H4"/>
  <c r="H21" s="1"/>
  <c r="G4"/>
  <c r="F4"/>
  <c r="E4"/>
  <c r="D4"/>
  <c r="D21" s="1"/>
  <c r="C4"/>
  <c r="K38" i="8" l="1"/>
  <c r="F32" i="7"/>
  <c r="D37"/>
  <c r="H37"/>
  <c r="G32"/>
  <c r="G38" s="1"/>
  <c r="E32"/>
  <c r="F21"/>
  <c r="J21"/>
  <c r="E21"/>
  <c r="I21"/>
  <c r="D32"/>
  <c r="D38" s="1"/>
  <c r="H32"/>
  <c r="O38"/>
  <c r="S38"/>
  <c r="W38"/>
  <c r="AA38"/>
  <c r="AE38"/>
  <c r="AI38"/>
  <c r="AM38"/>
  <c r="AQ38"/>
  <c r="AU38"/>
  <c r="AY38"/>
  <c r="BC38"/>
  <c r="BG38"/>
  <c r="BK38"/>
  <c r="BO38"/>
  <c r="BS38"/>
  <c r="BW38"/>
  <c r="E37"/>
  <c r="I37"/>
  <c r="C32"/>
  <c r="K32"/>
  <c r="J32"/>
  <c r="J38" s="1"/>
  <c r="I32"/>
  <c r="I38" s="1"/>
  <c r="C21"/>
  <c r="G21"/>
  <c r="K21"/>
  <c r="L38"/>
  <c r="P38"/>
  <c r="T38"/>
  <c r="X38"/>
  <c r="AB38"/>
  <c r="AF38"/>
  <c r="AJ38"/>
  <c r="AN38"/>
  <c r="AR38"/>
  <c r="AV38"/>
  <c r="AZ38"/>
  <c r="BD38"/>
  <c r="BH38"/>
  <c r="BL38"/>
  <c r="BP38"/>
  <c r="BT38"/>
  <c r="BX38"/>
  <c r="F37"/>
  <c r="J37"/>
  <c r="H38"/>
  <c r="CO37" i="6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K37" s="1"/>
  <c r="J33"/>
  <c r="I33"/>
  <c r="H33"/>
  <c r="G33"/>
  <c r="G37" s="1"/>
  <c r="F33"/>
  <c r="E33"/>
  <c r="D33"/>
  <c r="C33"/>
  <c r="C37" s="1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CO21"/>
  <c r="CN21"/>
  <c r="CM21"/>
  <c r="CL21"/>
  <c r="CL38" s="1"/>
  <c r="CK21"/>
  <c r="CJ21"/>
  <c r="CI21"/>
  <c r="CH21"/>
  <c r="CH38" s="1"/>
  <c r="CG21"/>
  <c r="CG38" s="1"/>
  <c r="CF21"/>
  <c r="CE21"/>
  <c r="CD21"/>
  <c r="CD38" s="1"/>
  <c r="CC21"/>
  <c r="CC38" s="1"/>
  <c r="CB21"/>
  <c r="CA21"/>
  <c r="BZ21"/>
  <c r="BZ38" s="1"/>
  <c r="BY21"/>
  <c r="BY38" s="1"/>
  <c r="BX21"/>
  <c r="BW21"/>
  <c r="BV21"/>
  <c r="BV38" s="1"/>
  <c r="BU21"/>
  <c r="BU38" s="1"/>
  <c r="BT21"/>
  <c r="BS21"/>
  <c r="BR21"/>
  <c r="BR38" s="1"/>
  <c r="BQ21"/>
  <c r="BQ38" s="1"/>
  <c r="BP21"/>
  <c r="BO21"/>
  <c r="BN21"/>
  <c r="BN38" s="1"/>
  <c r="BM21"/>
  <c r="BM38" s="1"/>
  <c r="BL21"/>
  <c r="BK21"/>
  <c r="BJ21"/>
  <c r="BJ38" s="1"/>
  <c r="BI21"/>
  <c r="BI38" s="1"/>
  <c r="BH21"/>
  <c r="BG21"/>
  <c r="BF21"/>
  <c r="BF38" s="1"/>
  <c r="BE21"/>
  <c r="BE38" s="1"/>
  <c r="BD21"/>
  <c r="BC21"/>
  <c r="BB21"/>
  <c r="BB38" s="1"/>
  <c r="BA21"/>
  <c r="BA38" s="1"/>
  <c r="AZ21"/>
  <c r="AY21"/>
  <c r="AX21"/>
  <c r="AX38" s="1"/>
  <c r="AW21"/>
  <c r="AW38" s="1"/>
  <c r="AV21"/>
  <c r="AU21"/>
  <c r="AT21"/>
  <c r="AT38" s="1"/>
  <c r="AS21"/>
  <c r="AS38" s="1"/>
  <c r="AR21"/>
  <c r="AQ21"/>
  <c r="AP21"/>
  <c r="AP38" s="1"/>
  <c r="AO21"/>
  <c r="AO38" s="1"/>
  <c r="AN21"/>
  <c r="AM21"/>
  <c r="AL21"/>
  <c r="AL38" s="1"/>
  <c r="AK21"/>
  <c r="AK38" s="1"/>
  <c r="AJ21"/>
  <c r="AI21"/>
  <c r="AH21"/>
  <c r="AH38" s="1"/>
  <c r="AG21"/>
  <c r="AG38" s="1"/>
  <c r="AF21"/>
  <c r="AE21"/>
  <c r="AD21"/>
  <c r="AD38" s="1"/>
  <c r="AC21"/>
  <c r="AC38" s="1"/>
  <c r="AB21"/>
  <c r="AA21"/>
  <c r="Z21"/>
  <c r="Z38" s="1"/>
  <c r="Y21"/>
  <c r="Y38" s="1"/>
  <c r="X21"/>
  <c r="W21"/>
  <c r="V21"/>
  <c r="V38" s="1"/>
  <c r="U21"/>
  <c r="U38" s="1"/>
  <c r="T21"/>
  <c r="S21"/>
  <c r="R21"/>
  <c r="R38" s="1"/>
  <c r="Q21"/>
  <c r="Q38" s="1"/>
  <c r="P21"/>
  <c r="O21"/>
  <c r="N21"/>
  <c r="N38" s="1"/>
  <c r="M21"/>
  <c r="M38" s="1"/>
  <c r="L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J21" s="1"/>
  <c r="I4"/>
  <c r="H4"/>
  <c r="G4"/>
  <c r="F4"/>
  <c r="F21" s="1"/>
  <c r="E4"/>
  <c r="D4"/>
  <c r="C4"/>
  <c r="C38" i="7" l="1"/>
  <c r="K38"/>
  <c r="E38"/>
  <c r="F38"/>
  <c r="C21" i="6"/>
  <c r="G21"/>
  <c r="K21"/>
  <c r="O38"/>
  <c r="S38"/>
  <c r="W38"/>
  <c r="AA38"/>
  <c r="AE38"/>
  <c r="AI38"/>
  <c r="AM38"/>
  <c r="AQ38"/>
  <c r="AU38"/>
  <c r="AY38"/>
  <c r="BC38"/>
  <c r="BG38"/>
  <c r="BK38"/>
  <c r="BO38"/>
  <c r="BS38"/>
  <c r="BW38"/>
  <c r="CA38"/>
  <c r="CE38"/>
  <c r="CI38"/>
  <c r="CM38"/>
  <c r="D37"/>
  <c r="H37"/>
  <c r="E32"/>
  <c r="I32"/>
  <c r="D32"/>
  <c r="H32"/>
  <c r="C32"/>
  <c r="C38" s="1"/>
  <c r="G32"/>
  <c r="K32"/>
  <c r="K38" s="1"/>
  <c r="L38"/>
  <c r="P38"/>
  <c r="T38"/>
  <c r="X38"/>
  <c r="AB38"/>
  <c r="AF38"/>
  <c r="AJ38"/>
  <c r="AN38"/>
  <c r="AR38"/>
  <c r="AV38"/>
  <c r="AZ38"/>
  <c r="BD38"/>
  <c r="BH38"/>
  <c r="BL38"/>
  <c r="BP38"/>
  <c r="BT38"/>
  <c r="BX38"/>
  <c r="CB38"/>
  <c r="CF38"/>
  <c r="CJ38"/>
  <c r="CN38"/>
  <c r="E37"/>
  <c r="I37"/>
  <c r="E21"/>
  <c r="I21"/>
  <c r="D21"/>
  <c r="H21"/>
  <c r="H38" s="1"/>
  <c r="CK38"/>
  <c r="CO38"/>
  <c r="F32"/>
  <c r="J32"/>
  <c r="F37"/>
  <c r="F38" s="1"/>
  <c r="J37"/>
  <c r="G38"/>
  <c r="D38"/>
  <c r="J38"/>
  <c r="I38" l="1"/>
  <c r="E38"/>
  <c r="CA37" i="3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K37" s="1"/>
  <c r="J33"/>
  <c r="I33"/>
  <c r="H33"/>
  <c r="G33"/>
  <c r="G37" s="1"/>
  <c r="F33"/>
  <c r="E33"/>
  <c r="D33"/>
  <c r="C33"/>
  <c r="C37" s="1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J21" s="1"/>
  <c r="I4"/>
  <c r="H4"/>
  <c r="G4"/>
  <c r="F4"/>
  <c r="F21" s="1"/>
  <c r="E4"/>
  <c r="D4"/>
  <c r="C4"/>
  <c r="F32" l="1"/>
  <c r="J32"/>
  <c r="E32"/>
  <c r="I32"/>
  <c r="D32"/>
  <c r="D38" s="1"/>
  <c r="H32"/>
  <c r="D37"/>
  <c r="H37"/>
  <c r="H21"/>
  <c r="H38" s="1"/>
  <c r="K21"/>
  <c r="G32"/>
  <c r="E37"/>
  <c r="I37"/>
  <c r="D21"/>
  <c r="C21"/>
  <c r="G21"/>
  <c r="G38" s="1"/>
  <c r="C32"/>
  <c r="K32"/>
  <c r="E21"/>
  <c r="I21"/>
  <c r="F37"/>
  <c r="J37"/>
  <c r="E38"/>
  <c r="I38"/>
  <c r="K38"/>
  <c r="CX37" i="2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J33"/>
  <c r="I33"/>
  <c r="H33"/>
  <c r="H37" s="1"/>
  <c r="G33"/>
  <c r="F33"/>
  <c r="E33"/>
  <c r="D33"/>
  <c r="D37" s="1"/>
  <c r="C33"/>
  <c r="CX32"/>
  <c r="CW32"/>
  <c r="CV32"/>
  <c r="CV38" s="1"/>
  <c r="CU32"/>
  <c r="CT32"/>
  <c r="CS32"/>
  <c r="CR32"/>
  <c r="CR38" s="1"/>
  <c r="CQ32"/>
  <c r="CP32"/>
  <c r="CO32"/>
  <c r="CN32"/>
  <c r="CN38" s="1"/>
  <c r="CM32"/>
  <c r="CL32"/>
  <c r="CK32"/>
  <c r="CJ32"/>
  <c r="CJ38" s="1"/>
  <c r="CI32"/>
  <c r="CH32"/>
  <c r="CG32"/>
  <c r="CF32"/>
  <c r="CF38" s="1"/>
  <c r="CE32"/>
  <c r="CD32"/>
  <c r="CC32"/>
  <c r="CB32"/>
  <c r="CB38" s="1"/>
  <c r="CA32"/>
  <c r="BZ32"/>
  <c r="BY32"/>
  <c r="BX32"/>
  <c r="BX38" s="1"/>
  <c r="BW32"/>
  <c r="BV32"/>
  <c r="BU32"/>
  <c r="BT32"/>
  <c r="BT38" s="1"/>
  <c r="BS32"/>
  <c r="BR32"/>
  <c r="BQ32"/>
  <c r="BP32"/>
  <c r="BP38" s="1"/>
  <c r="BO32"/>
  <c r="BN32"/>
  <c r="BM32"/>
  <c r="BL32"/>
  <c r="BL38" s="1"/>
  <c r="BK32"/>
  <c r="BJ32"/>
  <c r="BI32"/>
  <c r="BH32"/>
  <c r="BH38" s="1"/>
  <c r="BG32"/>
  <c r="BF32"/>
  <c r="BE32"/>
  <c r="BD32"/>
  <c r="BD38" s="1"/>
  <c r="BC32"/>
  <c r="BB32"/>
  <c r="BA32"/>
  <c r="AZ32"/>
  <c r="AZ38" s="1"/>
  <c r="AY32"/>
  <c r="AX32"/>
  <c r="AW32"/>
  <c r="AV32"/>
  <c r="AV38" s="1"/>
  <c r="AU32"/>
  <c r="AT32"/>
  <c r="AS32"/>
  <c r="AR32"/>
  <c r="AR38" s="1"/>
  <c r="AQ32"/>
  <c r="AP32"/>
  <c r="AO32"/>
  <c r="AN32"/>
  <c r="AN38" s="1"/>
  <c r="AM32"/>
  <c r="AL32"/>
  <c r="AK32"/>
  <c r="AJ32"/>
  <c r="AJ38" s="1"/>
  <c r="AI32"/>
  <c r="AH32"/>
  <c r="AG32"/>
  <c r="AF32"/>
  <c r="AF38" s="1"/>
  <c r="AE32"/>
  <c r="AD32"/>
  <c r="AC32"/>
  <c r="AB32"/>
  <c r="AB38" s="1"/>
  <c r="AA32"/>
  <c r="Z32"/>
  <c r="Y32"/>
  <c r="X32"/>
  <c r="X38" s="1"/>
  <c r="W32"/>
  <c r="V32"/>
  <c r="U32"/>
  <c r="T32"/>
  <c r="T38" s="1"/>
  <c r="S32"/>
  <c r="R32"/>
  <c r="Q32"/>
  <c r="P32"/>
  <c r="P38" s="1"/>
  <c r="O32"/>
  <c r="N32"/>
  <c r="M32"/>
  <c r="L32"/>
  <c r="L38" s="1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I32" s="1"/>
  <c r="H22"/>
  <c r="G22"/>
  <c r="F22"/>
  <c r="E22"/>
  <c r="E32" s="1"/>
  <c r="D22"/>
  <c r="C22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I4"/>
  <c r="I21" s="1"/>
  <c r="H4"/>
  <c r="G4"/>
  <c r="F4"/>
  <c r="E4"/>
  <c r="E21" s="1"/>
  <c r="D4"/>
  <c r="C4"/>
  <c r="F38" i="3" l="1"/>
  <c r="C38"/>
  <c r="J38"/>
  <c r="F21" i="2"/>
  <c r="M38"/>
  <c r="AK38"/>
  <c r="BE38"/>
  <c r="BY38"/>
  <c r="E37"/>
  <c r="K21"/>
  <c r="BN38"/>
  <c r="J21"/>
  <c r="Q38"/>
  <c r="U38"/>
  <c r="Y38"/>
  <c r="AC38"/>
  <c r="AG38"/>
  <c r="AO38"/>
  <c r="AS38"/>
  <c r="AW38"/>
  <c r="BA38"/>
  <c r="BI38"/>
  <c r="BM38"/>
  <c r="BQ38"/>
  <c r="BU38"/>
  <c r="CC38"/>
  <c r="CG38"/>
  <c r="CK38"/>
  <c r="CO38"/>
  <c r="CS38"/>
  <c r="CW38"/>
  <c r="I37"/>
  <c r="I38" s="1"/>
  <c r="C21"/>
  <c r="G21"/>
  <c r="N38"/>
  <c r="R38"/>
  <c r="V38"/>
  <c r="Z38"/>
  <c r="AD38"/>
  <c r="AH38"/>
  <c r="AL38"/>
  <c r="AP38"/>
  <c r="AT38"/>
  <c r="AX38"/>
  <c r="BB38"/>
  <c r="BF38"/>
  <c r="BJ38"/>
  <c r="BR38"/>
  <c r="BV38"/>
  <c r="BZ38"/>
  <c r="CD38"/>
  <c r="CH38"/>
  <c r="CL38"/>
  <c r="CP38"/>
  <c r="CT38"/>
  <c r="CX38"/>
  <c r="F37"/>
  <c r="J37"/>
  <c r="D21"/>
  <c r="H21"/>
  <c r="D32"/>
  <c r="H32"/>
  <c r="C32"/>
  <c r="G32"/>
  <c r="K32"/>
  <c r="F32"/>
  <c r="J32"/>
  <c r="J38" s="1"/>
  <c r="O38"/>
  <c r="S38"/>
  <c r="W38"/>
  <c r="AA38"/>
  <c r="AE38"/>
  <c r="AI38"/>
  <c r="AM38"/>
  <c r="AQ38"/>
  <c r="AU38"/>
  <c r="AY38"/>
  <c r="BC38"/>
  <c r="BG38"/>
  <c r="BK38"/>
  <c r="BO38"/>
  <c r="BS38"/>
  <c r="BW38"/>
  <c r="CA38"/>
  <c r="CE38"/>
  <c r="CI38"/>
  <c r="CM38"/>
  <c r="CQ38"/>
  <c r="CU38"/>
  <c r="C37"/>
  <c r="G37"/>
  <c r="G38" s="1"/>
  <c r="K37"/>
  <c r="E38"/>
  <c r="D38"/>
  <c r="H38"/>
  <c r="K38"/>
  <c r="F38"/>
  <c r="A3" i="5"/>
</calcChain>
</file>

<file path=xl/sharedStrings.xml><?xml version="1.0" encoding="utf-8"?>
<sst xmlns="http://schemas.openxmlformats.org/spreadsheetml/2006/main" count="1024" uniqueCount="683">
  <si>
    <t>СВЕДЕНИЯ О ПОТРЕБНОСТИ ВО ВРАЧАХ-СПЕЦИАЛИСТАХ ОРГАНИЗАЦИЙ ЗДРАВООХРАНЕНИЯ РЕСПУБЛИКИ БЕЛАРУСЬ  
(Брестская область)</t>
  </si>
  <si>
    <t>№ п/п</t>
  </si>
  <si>
    <t>наименование должности</t>
  </si>
  <si>
    <t>Центральные районные больницы</t>
  </si>
  <si>
    <t>Областные больницы</t>
  </si>
  <si>
    <t>Областные (городские) диспансеры, центры</t>
  </si>
  <si>
    <t>Городские поликлиники</t>
  </si>
  <si>
    <t>Городские больницы</t>
  </si>
  <si>
    <t>Стоматологические поликлиники (центры)</t>
  </si>
  <si>
    <t>Служба скорой помощи</t>
  </si>
  <si>
    <t>Центры гигиены</t>
  </si>
  <si>
    <t>УЗ "Брестская областная клиническая больница"</t>
  </si>
  <si>
    <t>УЗ "Брестская детская областная больница"</t>
  </si>
  <si>
    <t>УЗ "Брестский областной кожно-венерологический диспансер"</t>
  </si>
  <si>
    <t>УЗ "Брестская ОПНД"</t>
  </si>
  <si>
    <t>УЗ "Брестский областной противотуберкулезный диспансер"</t>
  </si>
  <si>
    <t>УЗ "Брестский ООД"</t>
  </si>
  <si>
    <t>УЗ "Брестский областной родильный дом"</t>
  </si>
  <si>
    <t>Барановичское межрайонное отделение ГУ "Брестское областное патологоанатомическое бюро"</t>
  </si>
  <si>
    <t>ГУ Брестский ОДЦМР "Сосновый Бор"</t>
  </si>
  <si>
    <t>ГУ "Брестский областной детский ЦМР "Томашовка"</t>
  </si>
  <si>
    <t>УЗ "БОПБ "Могилевцы"</t>
  </si>
  <si>
    <t>УЗ БОПБ "Городище"</t>
  </si>
  <si>
    <t>УЗ "Брестская ОПБ "Кривошин"</t>
  </si>
  <si>
    <t>УЗ «Брестская ЦП»</t>
  </si>
  <si>
    <t>УЗ "БГП № 1"</t>
  </si>
  <si>
    <t>УЗ "Брестская городская поликлиника № 2"</t>
  </si>
  <si>
    <t>Брестская  городская поликлиника № 3</t>
  </si>
  <si>
    <t>ГУЗ "Брестская городская поликлиника №5"</t>
  </si>
  <si>
    <t>УЗ "Брестская городская поликлиника №6"</t>
  </si>
  <si>
    <t>УЗ "Брестская городская детская поликлиника №1"</t>
  </si>
  <si>
    <t>УЗ "Брестская городская детская поликлиника №2"</t>
  </si>
  <si>
    <t>УЗ "Брестская центральная городская больница"</t>
  </si>
  <si>
    <t>УЗ "Брестская городская больница скорой медицинской помощи"</t>
  </si>
  <si>
    <t>наименование УЗ "Брестская городская больница № 1"</t>
  </si>
  <si>
    <t>УЗ "Брестская городская больница №2"</t>
  </si>
  <si>
    <t>ГУЗ "Брестская городская больница паллиативной помощи Хоспис"</t>
  </si>
  <si>
    <t>ГУЗ "ДСП г.Бреста"</t>
  </si>
  <si>
    <t>УЗ "Барановичская центральная поликлиника"</t>
  </si>
  <si>
    <t>Барановичская городская поликлиника № 2</t>
  </si>
  <si>
    <t>Барановичская городская поликлиника № 3</t>
  </si>
  <si>
    <t>Барановичская городская поликлиника № 4</t>
  </si>
  <si>
    <t>Барановичская городская стоматологическая поликлиника</t>
  </si>
  <si>
    <t>Барановичская городская стоматологическая поликлиника № 2</t>
  </si>
  <si>
    <t>Онкологический диспансер г. Барановичи</t>
  </si>
  <si>
    <t>Барановичский межрайонный наркологический диспансер</t>
  </si>
  <si>
    <t>Барановичский психоневрологический диспансер</t>
  </si>
  <si>
    <t>Барановичский городской кожно-венерологический диспансер</t>
  </si>
  <si>
    <t>Станция скорой и неотложной медицинской помощи</t>
  </si>
  <si>
    <t>Барановичская городская станция переливания крови</t>
  </si>
  <si>
    <t>УЗ "Барановичская городская больница"</t>
  </si>
  <si>
    <t>УЗ "Барановичская городская больница № 2"</t>
  </si>
  <si>
    <t>УЗ "Барановичская детская городская больница"</t>
  </si>
  <si>
    <t>УЗ "Барановичский родильный дом"</t>
  </si>
  <si>
    <t>УЗ "Пинская центральная поликлиника"</t>
  </si>
  <si>
    <t>УЗ "Пинская центральная больница"</t>
  </si>
  <si>
    <t>Филиал "Больница "Молотковичи" УЗ "Пинская ЦБ"</t>
  </si>
  <si>
    <t>УЗ "Пинская детская больница"</t>
  </si>
  <si>
    <t>Филиал "Детская поликлиника" 
УЗ "Пинская ДБ"</t>
  </si>
  <si>
    <t>Филиал "Специализированный дом ребенка" УЗ "Пинская ДБ"</t>
  </si>
  <si>
    <t>УЗ "Пинский межрайонный роддом"</t>
  </si>
  <si>
    <t>Филиал "Женская консультация" УЗ "Пинский МРД"</t>
  </si>
  <si>
    <t>УЗ "Пинская стоматологическая поликлиника"</t>
  </si>
  <si>
    <t>Филиал "Пинский ЛДЦ"
УЗ "Пинская стом.пол."</t>
  </si>
  <si>
    <t>ГУЗ "Пинская городская поликлиника № 1"</t>
  </si>
  <si>
    <t>ГУЗ "Пинский межрайонный онкодиспансер"</t>
  </si>
  <si>
    <t>Филиал "Станция скорой медицинской помощи" 
УЗ "Пинская ЦП"</t>
  </si>
  <si>
    <t>Филиал "Станция переливания крови" УЗ "Пинская ЦП"</t>
  </si>
  <si>
    <t>Филиал "Детская стомат.поликлиника" 
УЗ "Пинская ЦП"</t>
  </si>
  <si>
    <t>Филиал "Межрайонный наркодиспансер" 
УЗ "Пинская ЦП"</t>
  </si>
  <si>
    <t>Филиал "Межрайонный психоневрологич.диспансер"
УЗ "Пинская ЦП"</t>
  </si>
  <si>
    <t>Филиал "Межрайонный кожвендиспансер"
УЗ "Пинская ЦП"</t>
  </si>
  <si>
    <t>УЗ "Березовская ЦРБ"</t>
  </si>
  <si>
    <t>УЗ "Ганцевичская ЦРБ"</t>
  </si>
  <si>
    <t>УЗ"Дрогичинская ЦРБ"</t>
  </si>
  <si>
    <t>УЗ "Жабинковская ЦРБ"</t>
  </si>
  <si>
    <t>УЗ "Ивановская ЦРБ"</t>
  </si>
  <si>
    <t>УЗ "Ивацевичская ЦРБ"</t>
  </si>
  <si>
    <t>УЗ "Каменецкая ЦРБ"</t>
  </si>
  <si>
    <t>УЗ "Кобринская ЦРБ"</t>
  </si>
  <si>
    <t>УЗ "Лунинецкая ЦРБ"</t>
  </si>
  <si>
    <t>УЗ "Ляховичская ЦРБ"</t>
  </si>
  <si>
    <t>УЗ "Малоритская ЦРБ"</t>
  </si>
  <si>
    <t>УЗ "Пружанская ЦРБ"</t>
  </si>
  <si>
    <t>УЗ "Столинская ЦРБ"</t>
  </si>
  <si>
    <t>Брестский областной ЦГЭиОЗ</t>
  </si>
  <si>
    <t>Барановичский зональный ЦГиЭ</t>
  </si>
  <si>
    <t>Березовский районный ЦГиЭ</t>
  </si>
  <si>
    <t>Брестский зональный ЦГиЭ</t>
  </si>
  <si>
    <t>Ганцевичский районный ЦГиЭ</t>
  </si>
  <si>
    <t>Дрогичинский районный ЦГиЭ</t>
  </si>
  <si>
    <t>Жабинковский районный ЦГиЭ</t>
  </si>
  <si>
    <t>Ивановский районный ЦГиЭ</t>
  </si>
  <si>
    <t>Ивацевичский районный ЦГиЭ</t>
  </si>
  <si>
    <t>Каменецкий районный ЦГиЭ</t>
  </si>
  <si>
    <t>Кобринский зональный ЦГиЭ</t>
  </si>
  <si>
    <t>Лунинецкий районный ЦГиЭ</t>
  </si>
  <si>
    <t>Ляховичский районный ЦГиЭ</t>
  </si>
  <si>
    <t>Малоритский районный ЦГиЭ</t>
  </si>
  <si>
    <t>Пинский зональный ЦГиЭ</t>
  </si>
  <si>
    <t>Пружанский районный ЦГиЭ</t>
  </si>
  <si>
    <t>Столинский районный ЦГиЭ</t>
  </si>
  <si>
    <t>акушерка, акушер</t>
  </si>
  <si>
    <t>фельдшер</t>
  </si>
  <si>
    <t xml:space="preserve">фельдшер выездной бригады скорой медицинской помощи </t>
  </si>
  <si>
    <t>фельдшер выездной бригады скорой медицинской помощи, выезжающий самостоятельно</t>
  </si>
  <si>
    <t>помощник врача по амбулаторно-поликлинической помощи</t>
  </si>
  <si>
    <t>зубной техник</t>
  </si>
  <si>
    <t>зубной фельдшер</t>
  </si>
  <si>
    <t>инструктор по лечебной физкультуре</t>
  </si>
  <si>
    <t>медицинская сестра (медицинский брат) выездной бригады скорой медицинской помощи</t>
  </si>
  <si>
    <t>медицинская сестра (медицинский брат) кабинета, структурного подразделения</t>
  </si>
  <si>
    <t>медицинская сестра (медицинский брат) общей практики</t>
  </si>
  <si>
    <t>медицинская сестра (медицинский брат) участковая(ый)</t>
  </si>
  <si>
    <t>помощник врача-гигиениста</t>
  </si>
  <si>
    <t>помощник врача-эпидемиолога</t>
  </si>
  <si>
    <t>помощник энтомолога</t>
  </si>
  <si>
    <t>техник-массажист</t>
  </si>
  <si>
    <t xml:space="preserve">фельдшер-лаборант </t>
  </si>
  <si>
    <t>ВСЕГО ПОТРЕБНОСТЬ В МОЛОДЫХ СПЕЦИАЛИСТАХ</t>
  </si>
  <si>
    <t>инструктор-валеолог</t>
  </si>
  <si>
    <t>медицинский регистратор</t>
  </si>
  <si>
    <t>медицинская сестра-анестезист (медицинский брат-анестезист)</t>
  </si>
  <si>
    <t>медицинская сестра-диетолог (медицинский брат-диетолог)</t>
  </si>
  <si>
    <t>медицинская сестра-массажист (медицинский брат-массажист)</t>
  </si>
  <si>
    <t>медицинская сестра (медицинский брат) операционная(ый)</t>
  </si>
  <si>
    <t>медицинская сестра (медицинский брат) по физиотерапии</t>
  </si>
  <si>
    <t>медицинская сестра (медицинский брат) по функциональной диагностике</t>
  </si>
  <si>
    <t>медицинский статистик</t>
  </si>
  <si>
    <t>рентгенолаборант</t>
  </si>
  <si>
    <t>ВСЕГО В СПЕЦИАЛИСТАХ С ДОПОЛНИТЕЛЬНОЙ ПОДГОТОВКОЙ</t>
  </si>
  <si>
    <t>фармацевт</t>
  </si>
  <si>
    <t>фармацевт-ассистент</t>
  </si>
  <si>
    <t>фармацевт-лаборант</t>
  </si>
  <si>
    <t>фармацевт-рецептар</t>
  </si>
  <si>
    <t>ВСЕГО ПОТРЕБНОСТЬ В ФАРМАЦЕВТИЧЕСКИХ РАБОТНИКАХ</t>
  </si>
  <si>
    <t xml:space="preserve">ИТОГО </t>
  </si>
  <si>
    <t>СВЕДЕНИЯ О ПОТРЕБНОСТИ В СПЕЦИАЛИСТАХ СО СРЕДНИМ СПЕЦИАЛЬНЫМ МЕДИЦИНСКИМ И ФАРМАЦЕВТИЧЕСКИМ ОБРАЗОВАНИЕМ ОРГАНИЗАЦИЙ ЗДРАВООХРАНЕНИЯ РЕСПУБЛИКИ БЕЛАРУСЬ (Витебская область)</t>
  </si>
  <si>
    <t>Областные больницы (поликлиника)</t>
  </si>
  <si>
    <t>Бешенковичская ЦРБ</t>
  </si>
  <si>
    <t>Браславская ЦРБ</t>
  </si>
  <si>
    <t>Верхнедвинская ЦРБ</t>
  </si>
  <si>
    <t>Глубокская ЦРБ</t>
  </si>
  <si>
    <t>Городокская ЦРБ</t>
  </si>
  <si>
    <t>Докшицкая ЦРБ</t>
  </si>
  <si>
    <t>Дубровенская ЦРБ</t>
  </si>
  <si>
    <t>Лепельская ЦРБ</t>
  </si>
  <si>
    <t>Лиозненская ЦРБ</t>
  </si>
  <si>
    <t>Миорская ЦРБ</t>
  </si>
  <si>
    <t>Новолукомльская ЦРБ</t>
  </si>
  <si>
    <t>Поставская ЦРБ</t>
  </si>
  <si>
    <t>Россонская ЦРБ</t>
  </si>
  <si>
    <t>Сенненская ЦРБ</t>
  </si>
  <si>
    <t>Толочинская ЦРБ</t>
  </si>
  <si>
    <t>Ушачская ЦРБ</t>
  </si>
  <si>
    <t>Шарковщинская ЦРБ</t>
  </si>
  <si>
    <t>Шумилинская ЦРБ</t>
  </si>
  <si>
    <t>Оршанская ЦП</t>
  </si>
  <si>
    <t>Полоцкая ЦГБ</t>
  </si>
  <si>
    <t>Новополоцкая ЦГБ</t>
  </si>
  <si>
    <t>ВГЦП</t>
  </si>
  <si>
    <t>ВГКРД №2</t>
  </si>
  <si>
    <t>БСМП</t>
  </si>
  <si>
    <t>ВГКБ № 1</t>
  </si>
  <si>
    <t>ВОЦ СМП</t>
  </si>
  <si>
    <t>ВОЦ МСП</t>
  </si>
  <si>
    <t>ВОКБ</t>
  </si>
  <si>
    <t>ВОКИБ</t>
  </si>
  <si>
    <t>ВОДКЦ</t>
  </si>
  <si>
    <t>ВОКСЦ</t>
  </si>
  <si>
    <t>ВОКЦ ПИН</t>
  </si>
  <si>
    <t>ВОККЦ</t>
  </si>
  <si>
    <t>ВОКЦ ДиК</t>
  </si>
  <si>
    <t>ВОДЦ</t>
  </si>
  <si>
    <t>ВОКЦ МРИ</t>
  </si>
  <si>
    <t>Стом.центр</t>
  </si>
  <si>
    <t>ПАБ</t>
  </si>
  <si>
    <t>ВОКОД</t>
  </si>
  <si>
    <t>ВОКЦ ПИФ</t>
  </si>
  <si>
    <t>ВОКРД</t>
  </si>
  <si>
    <t>Дом ребёнка</t>
  </si>
  <si>
    <t>ВОЦТ</t>
  </si>
  <si>
    <t>ЛОПБ</t>
  </si>
  <si>
    <t>ПОПБ</t>
  </si>
  <si>
    <t>ГУ "Бешенковичский райЦГЭ"</t>
  </si>
  <si>
    <t>ГУ "Браславский райЦГЭ"</t>
  </si>
  <si>
    <t>ГУ "Верхнедвинский райЦГЭ"</t>
  </si>
  <si>
    <t>ГУ "Глубокский райЦГЭ"</t>
  </si>
  <si>
    <t>ГУ "Городокский райЦГЭ"</t>
  </si>
  <si>
    <t>ГУ "Докшицкий райЦГЭ"</t>
  </si>
  <si>
    <t>ГУ "Дубровенский райЦГЭ"</t>
  </si>
  <si>
    <t>ГУ "Лепельский райЦГЭ"</t>
  </si>
  <si>
    <t>ГУ "Лиозненский райЦГЭ"</t>
  </si>
  <si>
    <t>ГУ "Миорский райЦГЭ"</t>
  </si>
  <si>
    <t>ГУ "Поставский райЦГЭ"</t>
  </si>
  <si>
    <t>ГУ "Россонский райЦГЭ"</t>
  </si>
  <si>
    <t>ГУ "Сенненский райЦГЭ"</t>
  </si>
  <si>
    <t>ГУ "Толочинский райЦГЭ"</t>
  </si>
  <si>
    <t>ГУ "Ушачский райЦГЭ"</t>
  </si>
  <si>
    <t>ГУ "Чашникский райЦГЭ"</t>
  </si>
  <si>
    <t>ГУ "Шарковщинский райЦГЭ"</t>
  </si>
  <si>
    <t>ГУ "Шумилинский райЦГЭ"</t>
  </si>
  <si>
    <t>ГУ "Оршанский зонЦГЭ"</t>
  </si>
  <si>
    <t>ГУ "Полоцкий зонЦГЭ"</t>
  </si>
  <si>
    <t>ГУ "Новополоцкий горЦГЭ"</t>
  </si>
  <si>
    <t>ГУ "Витебский зонЦГЭ"</t>
  </si>
  <si>
    <t>ВОЦГЭиОЗ</t>
  </si>
  <si>
    <t>ВСЕГО В СПЕЦИАЛИСТАХ ДОПОЛНИТЕЛЬНОЙ ПОДГОТОВКОЙ</t>
  </si>
  <si>
    <t>1 ГКБ</t>
  </si>
  <si>
    <t>2ГКБ</t>
  </si>
  <si>
    <t>3 ГКБ</t>
  </si>
  <si>
    <t>4 ГКБ</t>
  </si>
  <si>
    <t>5 ГКБ</t>
  </si>
  <si>
    <t>6 ГКБ</t>
  </si>
  <si>
    <t>МНПЦХТиГ</t>
  </si>
  <si>
    <t>10 ГКБ</t>
  </si>
  <si>
    <t>11 ГКБ</t>
  </si>
  <si>
    <t>ГИБ</t>
  </si>
  <si>
    <t>ГГБ</t>
  </si>
  <si>
    <t>МГЦМР</t>
  </si>
  <si>
    <t>2 ГДКБ</t>
  </si>
  <si>
    <t>3 ГДКБ</t>
  </si>
  <si>
    <t>4 ГДКБ</t>
  </si>
  <si>
    <t>ГДИБ</t>
  </si>
  <si>
    <t>Роддом №2</t>
  </si>
  <si>
    <t>ГКПАБ</t>
  </si>
  <si>
    <t>ГССМП</t>
  </si>
  <si>
    <t>МККДЦ</t>
  </si>
  <si>
    <t>МГКНЦ</t>
  </si>
  <si>
    <t>МГКЦПиП</t>
  </si>
  <si>
    <t>МГКОЦ</t>
  </si>
  <si>
    <t>МГКЦДПиП</t>
  </si>
  <si>
    <t>ГЭЦ</t>
  </si>
  <si>
    <t>МКЦФП</t>
  </si>
  <si>
    <t>МГКЦД</t>
  </si>
  <si>
    <t>хоспис</t>
  </si>
  <si>
    <t>Дом реб</t>
  </si>
  <si>
    <t>1 ЦРП</t>
  </si>
  <si>
    <t>2 ЦРП</t>
  </si>
  <si>
    <t>3 ЦРП</t>
  </si>
  <si>
    <t>4 ГП</t>
  </si>
  <si>
    <t>5 ГП</t>
  </si>
  <si>
    <t>6 ЦРП</t>
  </si>
  <si>
    <t>7 ГП</t>
  </si>
  <si>
    <t>8 ГП</t>
  </si>
  <si>
    <t>9 ГП</t>
  </si>
  <si>
    <t>10 ГП</t>
  </si>
  <si>
    <t>11 ГП</t>
  </si>
  <si>
    <t>12 ГП</t>
  </si>
  <si>
    <t>13 ГП</t>
  </si>
  <si>
    <t>14 ЦРП</t>
  </si>
  <si>
    <t>15 ГП</t>
  </si>
  <si>
    <t>16 ГП</t>
  </si>
  <si>
    <t>17 ГП</t>
  </si>
  <si>
    <t>18 ГП</t>
  </si>
  <si>
    <t>19 ЦРП</t>
  </si>
  <si>
    <t>20 ГП</t>
  </si>
  <si>
    <t>21 ЦРП</t>
  </si>
  <si>
    <t>22 ГП</t>
  </si>
  <si>
    <t>23 ГП</t>
  </si>
  <si>
    <t>25 ЦРП</t>
  </si>
  <si>
    <t>26 ГП</t>
  </si>
  <si>
    <t>27 ГП</t>
  </si>
  <si>
    <t>28 ГП</t>
  </si>
  <si>
    <t>29 ГП</t>
  </si>
  <si>
    <t>30 ГП</t>
  </si>
  <si>
    <t>31 ГП</t>
  </si>
  <si>
    <t>32 ГП</t>
  </si>
  <si>
    <t>33 ГСП</t>
  </si>
  <si>
    <t>34 ЦРП</t>
  </si>
  <si>
    <t>35 ГП</t>
  </si>
  <si>
    <t>36 ГП</t>
  </si>
  <si>
    <t>37 ГП</t>
  </si>
  <si>
    <t>38 ГП</t>
  </si>
  <si>
    <t>39 ГП</t>
  </si>
  <si>
    <t>40 ГП</t>
  </si>
  <si>
    <t>1 ГДП</t>
  </si>
  <si>
    <t>2 ГДП</t>
  </si>
  <si>
    <t>3 ГДП</t>
  </si>
  <si>
    <t>4 ГДП</t>
  </si>
  <si>
    <t>5 ГДП</t>
  </si>
  <si>
    <t>6 ГДП</t>
  </si>
  <si>
    <t>7 ГДП</t>
  </si>
  <si>
    <t>8 ГДП</t>
  </si>
  <si>
    <t>9 ГДП</t>
  </si>
  <si>
    <t>10 ГДП</t>
  </si>
  <si>
    <t>11 ГДП</t>
  </si>
  <si>
    <t>12 ГДП</t>
  </si>
  <si>
    <t>13 ГДП</t>
  </si>
  <si>
    <t>14 ГДП</t>
  </si>
  <si>
    <t>15 ГДП</t>
  </si>
  <si>
    <t>16 ГДП</t>
  </si>
  <si>
    <t>17 ГДП</t>
  </si>
  <si>
    <t>19 ГДП</t>
  </si>
  <si>
    <t>20 ГДП</t>
  </si>
  <si>
    <t>22 ГДП</t>
  </si>
  <si>
    <t>23 ГДП</t>
  </si>
  <si>
    <t>25 ГДП</t>
  </si>
  <si>
    <t>МГДКЦС</t>
  </si>
  <si>
    <t>3 ГСП</t>
  </si>
  <si>
    <t>4 ГСП</t>
  </si>
  <si>
    <t>5 ГСП</t>
  </si>
  <si>
    <t>7 ГСП</t>
  </si>
  <si>
    <t>8 ГСП</t>
  </si>
  <si>
    <t>10 ГСП</t>
  </si>
  <si>
    <t>11 ГСП</t>
  </si>
  <si>
    <t>12 ГСП</t>
  </si>
  <si>
    <t>13 ГСП</t>
  </si>
  <si>
    <t>14 ГСП</t>
  </si>
  <si>
    <t>КЭС</t>
  </si>
  <si>
    <t>Поликлиника "Минск-МИР"</t>
  </si>
  <si>
    <t>ПРАЛЕСКА</t>
  </si>
  <si>
    <t>СВЕДЕНИЯ О ПОТРЕБНОСТИ В СПЕЦИАЛИСТАХ СО СРЕДНИМ СПЕЦИАЛЬНЫМ МЕДИЦИНСКИМ И ФАРМАЦЕВТИЧЕСКИМ ОБРАЗОВАНИЕМ ОРГАНИЗАЦИЙ ЗДРАВООХРАНЕНИЯ РЕСПУБЛИКИ БЕЛАРУСЬ  (Гомельская область)</t>
  </si>
  <si>
    <t>УЗ "Брагинская ЦРБ"</t>
  </si>
  <si>
    <t>УЗ "Буда-Кошелевская ЦРБ"</t>
  </si>
  <si>
    <t>УЗ Ветковская ЦРБ"</t>
  </si>
  <si>
    <t>УЗ "Добрушская ЦРБ"</t>
  </si>
  <si>
    <t>УЗ "Ельская ЦРБ"</t>
  </si>
  <si>
    <t>УЗ "Житковичская ЦРБ"</t>
  </si>
  <si>
    <t>УЗ "Жлобинская ЦРБ"</t>
  </si>
  <si>
    <t>УЗ "Калинковичская ЦРБ"</t>
  </si>
  <si>
    <t>УЗ "Кормянская ЦРБ"</t>
  </si>
  <si>
    <t>УЗ "Лельчицкая ЦРБ"</t>
  </si>
  <si>
    <t>УЗ "Лоевская ЦРБ"</t>
  </si>
  <si>
    <t>УЗ "Наровлянская ЦРБ"</t>
  </si>
  <si>
    <t>УЗ "Октябрьская ЦРБ"</t>
  </si>
  <si>
    <t>УЗ Петриковская ЦРБ"</t>
  </si>
  <si>
    <t>УЗ "Речицкая ЦРБ"</t>
  </si>
  <si>
    <t>УЗ "Рогачевская ЦРБ"</t>
  </si>
  <si>
    <t>УЗ "Светлогорская ЦРБ"</t>
  </si>
  <si>
    <t>УЗ "Хойникская ЦРБ"</t>
  </si>
  <si>
    <t>УЗ "Чечерская ЦРБ"</t>
  </si>
  <si>
    <t>У "Гомельская областная клиническая больница"</t>
  </si>
  <si>
    <t>У "Гомельская областная специализированная клиническая больница"</t>
  </si>
  <si>
    <t>У "Гомельская областная туберкулезная клиническая больница"</t>
  </si>
  <si>
    <t>У "Гомельская областная клиническая психиатрическая больница"</t>
  </si>
  <si>
    <t>У "Гомельская областная детская клиническая больница"</t>
  </si>
  <si>
    <t>УЗ "Гомельская университетсткая клиника-областной госпиталь ИВОВ"</t>
  </si>
  <si>
    <t>У "Гомельский областной клинический онкологический диспансер"</t>
  </si>
  <si>
    <t>У "Гомельский областной клинический кожно-венерологический диспансер"</t>
  </si>
  <si>
    <t>У "Гомельская областная стоматологическая поликлиника"</t>
  </si>
  <si>
    <t>У "Гомельский областной центр трансфузиологии"</t>
  </si>
  <si>
    <t>У "Гомельский областной клинический кардиологический центр"</t>
  </si>
  <si>
    <t>ГОДЦМР "Верасок"</t>
  </si>
  <si>
    <t>УЗ "Гомельская областная детская больница медицинской реабилитации"</t>
  </si>
  <si>
    <t>У "Гомельский областной наркологический диспансер"</t>
  </si>
  <si>
    <t>У "Гомельская областная инфекционная клиническая больница"</t>
  </si>
  <si>
    <t>У "Гомельская областная клиническая поликлиника"</t>
  </si>
  <si>
    <t>Гомельский областной дом ребенка</t>
  </si>
  <si>
    <t>Гомельское областное патбюро</t>
  </si>
  <si>
    <t>ГУЗ "ГЦГКП"</t>
  </si>
  <si>
    <t>ГУЗ "ГГП № 1"</t>
  </si>
  <si>
    <t>ГУЗ "ГГКП № 2"</t>
  </si>
  <si>
    <t>ГУЗ "ГГКП №3"</t>
  </si>
  <si>
    <t>ГУЗ "ГГКП № 4"</t>
  </si>
  <si>
    <t>ГУЗ "ГГКП № 5"</t>
  </si>
  <si>
    <t>филиал № 6 ГУЗ "ГЦГКП"</t>
  </si>
  <si>
    <t>ГУЗ "ГГКП № 7"</t>
  </si>
  <si>
    <t>ГУЗ "ГГКП № 8"</t>
  </si>
  <si>
    <t>ГУЗ "ГГКП № 9"</t>
  </si>
  <si>
    <t>ГУЗ "ГГКП № 10"</t>
  </si>
  <si>
    <t>ГУЗ "ГГКП № 11"</t>
  </si>
  <si>
    <t>филиал №12  ГУЗ "ГЦГКП"</t>
  </si>
  <si>
    <t>ГУЗ "ГГКП № 13"</t>
  </si>
  <si>
    <t>ГУЗ "ГГКП № 14"</t>
  </si>
  <si>
    <t>ГУЗ "ГЦГДП"</t>
  </si>
  <si>
    <t>ГУЗ "ГЦСДП"</t>
  </si>
  <si>
    <t>ГУЗ "ГГКБ № 1"</t>
  </si>
  <si>
    <t>ГУЗ "ГГКБ № 2"</t>
  </si>
  <si>
    <t>ГУЗ "ГГКБ № 3"</t>
  </si>
  <si>
    <t>ГУЗ "ГГКБСМ"</t>
  </si>
  <si>
    <t>ГУЗ "ГГССМП"</t>
  </si>
  <si>
    <t>КУП "Поликлинкиа № 7"</t>
  </si>
  <si>
    <t>ГУЗ "ГГКБ № 4"</t>
  </si>
  <si>
    <t>учреждение "Мозырская городская детская больница"</t>
  </si>
  <si>
    <t>УЗ "Мозырская городская больница"</t>
  </si>
  <si>
    <t>У "Мозырский городской родильный дом"</t>
  </si>
  <si>
    <t>У "Мозырская городская стоматологическая поликлиника"</t>
  </si>
  <si>
    <t xml:space="preserve">УЗ "Мозырская центральная городская поликлиника" </t>
  </si>
  <si>
    <t>Гомельский областной ЦГЭ и ОЗ</t>
  </si>
  <si>
    <t>Буда-Кошелевский районный ЦГЭ</t>
  </si>
  <si>
    <t>Гомельский районный ЦГЭ</t>
  </si>
  <si>
    <t>Гомельский городской ЦГЭ</t>
  </si>
  <si>
    <t>Ельский районный ЦГЭ</t>
  </si>
  <si>
    <t>Житковичский районный ЦГЭ</t>
  </si>
  <si>
    <t>Жлобинский зональный ЦГЭ</t>
  </si>
  <si>
    <t>Кормянский районный ЦГЭ</t>
  </si>
  <si>
    <t>Лельчицкий районный ЦГЭ</t>
  </si>
  <si>
    <t>Лоевский районный ЦГЭ</t>
  </si>
  <si>
    <t>Мозырский зональный ЦГЭ</t>
  </si>
  <si>
    <t>Октябрьский районный ЦГЭ</t>
  </si>
  <si>
    <t>Петриковский районный ЦГЭ</t>
  </si>
  <si>
    <t>Речицкий зональный ЦГЭ ЦГЭ</t>
  </si>
  <si>
    <t>Светлогорский зональный ЦГЭ</t>
  </si>
  <si>
    <t>Чечерский районный ЦГЭ</t>
  </si>
  <si>
    <t>СВЕДЕНИЯ О ПОТРЕБНОСТИ В СПЕЦИАЛИСТАХ СО СРЕДНИМ СПЕЦИАЛЬНЫМ МЕДИЦИНСКИМ И ФАРМАЦЕВТИЧЕСКИМ ОБРАЗОВАНИЕМ ОРГАНИЗАЦИЙ ЗДРАВООХРАНЕНИЯ РЕСПУБЛИКИ БЕЛАРУСЬ 
 (Гродненская область)</t>
  </si>
  <si>
    <t>УЗ "Берестовицкая ЦРБ"</t>
  </si>
  <si>
    <t>УЗ "Волковысская ЦРБ"</t>
  </si>
  <si>
    <t>УЗ "Вороновская ЦРБ"</t>
  </si>
  <si>
    <t>УЗ "Дятловская ЦРБ"</t>
  </si>
  <si>
    <t>УЗ "Зельвенская ЦРБ"</t>
  </si>
  <si>
    <t>УЗ "Ивьевская ЦРБ"</t>
  </si>
  <si>
    <t>УЗ "Кореличская ЦРБ"</t>
  </si>
  <si>
    <t>УЗ "Лидская ЦРБ"</t>
  </si>
  <si>
    <t>УЗ "Мостовская ЦРБ"</t>
  </si>
  <si>
    <t>УЗ "Новогрудская ЦРБ"</t>
  </si>
  <si>
    <t>УЗ "Островецкая ЦРКБ"</t>
  </si>
  <si>
    <t>УЗ "Ошмянска ЦРБ"</t>
  </si>
  <si>
    <t>УЗ "Свислочская ЦРБ"</t>
  </si>
  <si>
    <t>УЗ "Слонимская ЦРБ"</t>
  </si>
  <si>
    <t>УЗ "Сморгонская ЦРБ"</t>
  </si>
  <si>
    <t>УЗ "Щучинская ЦРБ"</t>
  </si>
  <si>
    <t>ГУК</t>
  </si>
  <si>
    <t>ГОДКБ</t>
  </si>
  <si>
    <t>ГОИКБ</t>
  </si>
  <si>
    <t>ГОКБМР</t>
  </si>
  <si>
    <t>ГОКПЦ</t>
  </si>
  <si>
    <t>ГОККЦ</t>
  </si>
  <si>
    <t>ГОКЦ "Фтизиатрия"</t>
  </si>
  <si>
    <t>ГОКЦ "Психиатрия-наркология"</t>
  </si>
  <si>
    <t>ОПНБ "Островля"</t>
  </si>
  <si>
    <t>ГОККВД</t>
  </si>
  <si>
    <t>ГОЭД</t>
  </si>
  <si>
    <t>МРЭК</t>
  </si>
  <si>
    <t>ГОКПАБ</t>
  </si>
  <si>
    <t>ГОЦТ</t>
  </si>
  <si>
    <t>ГОССМП</t>
  </si>
  <si>
    <t>ОДРЦ "Волковыск"</t>
  </si>
  <si>
    <t>ГО дом-ребенка</t>
  </si>
  <si>
    <t>ГОЦМР детей-инвалидов</t>
  </si>
  <si>
    <t>ГКБ № 3 г. Гродно</t>
  </si>
  <si>
    <t>ГЦГП</t>
  </si>
  <si>
    <t>ГП № 1 г. Гродно</t>
  </si>
  <si>
    <t>ГП № 3 г. Гродно</t>
  </si>
  <si>
    <t>ГП № 4 г. Гродно</t>
  </si>
  <si>
    <t>ГП № 5 г. Гродно</t>
  </si>
  <si>
    <t>ГП № 6 г. Гродно</t>
  </si>
  <si>
    <t>ГП № 7 г. Гродно</t>
  </si>
  <si>
    <t>ДЦГКП г. Гродно</t>
  </si>
  <si>
    <t>ЦГСП г. Гродно</t>
  </si>
  <si>
    <t>ГКБ СМП г. Гродно</t>
  </si>
  <si>
    <t>ГКБ № 2 г. Гродно</t>
  </si>
  <si>
    <t>ГКБ № 4 г. Гродно</t>
  </si>
  <si>
    <t>Берестовицкий районный ЦГЭ</t>
  </si>
  <si>
    <t>Волковысский зональный ЦГЭ</t>
  </si>
  <si>
    <t>Вороновский районный ЦГЭ</t>
  </si>
  <si>
    <t>Гродненский зональный ЦГЭ</t>
  </si>
  <si>
    <t>Дятловский районный ЦГЭ</t>
  </si>
  <si>
    <t>Зельвенский районный ЦГЭ</t>
  </si>
  <si>
    <t>Ивьевский районный ЦГЭ</t>
  </si>
  <si>
    <t>Кореличский районный ЦГЭ</t>
  </si>
  <si>
    <t>Лидский зональный ЦГЭ</t>
  </si>
  <si>
    <t>Мостовский районный ЦГЭ</t>
  </si>
  <si>
    <t>Новогрудский зональный ЦГЭ</t>
  </si>
  <si>
    <t>Островецкий районный ЦГЭ</t>
  </si>
  <si>
    <t>Ошмянский районный ЦГЭ</t>
  </si>
  <si>
    <t>Свислочский районный ЦГЭ</t>
  </si>
  <si>
    <t>Слонимский зональный ЦГЭ</t>
  </si>
  <si>
    <t>Сморгонский зональный ЦГЭ</t>
  </si>
  <si>
    <t>Щучинский зональный ЦГЭ</t>
  </si>
  <si>
    <t>Гродненский областной ЦГЭОЗ</t>
  </si>
  <si>
    <t>СВЕДЕНИЯ О ПОТРЕБНОСТИ ВО ВРАЧАХ-СПЕЦИАЛИСТАХ ОРГАНИЗАЦИЙ ЗДРАВООХРАНЕНИЯ РЕСПУБЛИКИ БЕЛАРУСЬ  
(Минская область)</t>
  </si>
  <si>
    <t>УЗ "Березинская ЦРБ"</t>
  </si>
  <si>
    <t>УЗ "Борисовская ЦРБ"</t>
  </si>
  <si>
    <t xml:space="preserve">УЗ "Борисовская больница № 2" </t>
  </si>
  <si>
    <t>УЗ "Борисовский родильный дом"</t>
  </si>
  <si>
    <t>УЗ "Вилейская ЦРБ"</t>
  </si>
  <si>
    <t>УЗ "Воложинская ЦРБ"</t>
  </si>
  <si>
    <t>УЗ "Дзержинская ЦРБ"</t>
  </si>
  <si>
    <t>УЗ " Клецкая ЦРБ"</t>
  </si>
  <si>
    <t>УЗ "Копыльская ЦРБ"</t>
  </si>
  <si>
    <t>УЗ"Крупская ЦРБ"</t>
  </si>
  <si>
    <t>УЗ "Логойская ЦРБ"</t>
  </si>
  <si>
    <t>УЗ "Любанская ЦРБ"</t>
  </si>
  <si>
    <t xml:space="preserve">УЗ  «Марьиногорская ЦРБ» </t>
  </si>
  <si>
    <t>УЗ "Минская ЦРКБ"</t>
  </si>
  <si>
    <t>УЗ "Молодечненская ЦРБ"</t>
  </si>
  <si>
    <t>УЗ"Мядельская ЦРБ"</t>
  </si>
  <si>
    <t>УЗ "Несвижская ЦРБ"</t>
  </si>
  <si>
    <t>УЗ "Слуцкая ЦРБ"</t>
  </si>
  <si>
    <t>УЗ "Смолевичская ЦРБ"</t>
  </si>
  <si>
    <t>УЗ "Солигорская ЦРБ"</t>
  </si>
  <si>
    <t>УЗ "Стародорожская ЦРБ"</t>
  </si>
  <si>
    <t>УЗ "Столбцовская ЦРБ"</t>
  </si>
  <si>
    <t>УЗ "Узденская ЦРБ"</t>
  </si>
  <si>
    <t>УЗ "Червенская ЦРБ"</t>
  </si>
  <si>
    <t>УЗ "Жодинская ЦГБ"</t>
  </si>
  <si>
    <t>УЗ"Минская областная клиническая больница"</t>
  </si>
  <si>
    <t>УЗ "Минская областная детская клиническая больница"</t>
  </si>
  <si>
    <t>УЗ "Клинический родильный дом Минской области"</t>
  </si>
  <si>
    <t>ГУЗ "Минский областной клинический госпиталь инвалидов ВОВ им.П.М.Машерова"</t>
  </si>
  <si>
    <t>УЗ "Минский областной противотуберкулезный диспансер"</t>
  </si>
  <si>
    <t>УЗ МОЦМР "Загорье"</t>
  </si>
  <si>
    <t>УЗ "Минский областной клинический центр "Психиатрия-наркология"</t>
  </si>
  <si>
    <t>УЗ "Минский областной клинический центр дермотовенерологии и косметологии"</t>
  </si>
  <si>
    <t>УЗ "Минское областное патологоанатомическое бюро"</t>
  </si>
  <si>
    <t>УЗ "Минская областная стоматологическая поликлиника"</t>
  </si>
  <si>
    <t>ГУЗ "Минский областной центр скорой медицинчкой помощи"</t>
  </si>
  <si>
    <t>МРЭК Минской области</t>
  </si>
  <si>
    <t>Уз "Областной детскиий центр медицинской реабилитации "Пуховичи"</t>
  </si>
  <si>
    <t>Слуцкий специализированный дом ребенка</t>
  </si>
  <si>
    <t>УЗ "Минская областная станция переливания крови" г.Молодечно</t>
  </si>
  <si>
    <t>ГУ "Березинский райЦГЭ"</t>
  </si>
  <si>
    <t>ГУ "Борисовский зонЦГЭ"</t>
  </si>
  <si>
    <t>ГУ "Вилейский райЦГЭ"</t>
  </si>
  <si>
    <t>ГУ"Воложинский райЦГЭ"</t>
  </si>
  <si>
    <t>ГУ "Дзержинский райЦГЭ"</t>
  </si>
  <si>
    <t>ГУ "Жодинский горЦГЭ"</t>
  </si>
  <si>
    <t>ГУ "Клецкий райЦГЭ"</t>
  </si>
  <si>
    <t>ГУ "Копыльский райЦГЭ"</t>
  </si>
  <si>
    <t>ГУ "Крупский райЦГЭ"</t>
  </si>
  <si>
    <t>ГУ "Логойский райЦГЭ"</t>
  </si>
  <si>
    <t>ГУ "Любанский райЦГЭ"</t>
  </si>
  <si>
    <t>ГУ"Минский зонЦГЭ"</t>
  </si>
  <si>
    <t>ГУ"Молодечненский зонЦГЭ"</t>
  </si>
  <si>
    <t>ГУ "Мядельский райЦГЭ"</t>
  </si>
  <si>
    <t>ГУ "Несвижский райЦГЭ"</t>
  </si>
  <si>
    <t>ГУ "Пуховичский райЦГЭ"</t>
  </si>
  <si>
    <t>ГУ "Слуцкий зонЦГЭ"</t>
  </si>
  <si>
    <t>ГУ "Смолевичский райЦГЭ"</t>
  </si>
  <si>
    <t>ГУ "Солигорский райЦГЭ"</t>
  </si>
  <si>
    <t>ГУ "Стародорожский райЦГЭ"</t>
  </si>
  <si>
    <t>ГУ "Столбцовский райЦГЭ"</t>
  </si>
  <si>
    <t>ГУ "Узденский райЦГЭ"</t>
  </si>
  <si>
    <t>ГУ "Червенский райЦГЭ"</t>
  </si>
  <si>
    <t>ГУ "Мнский облЦГЭОЗ"</t>
  </si>
  <si>
    <t>СВЕДЕНИЯ О ПОТРЕБНОСТИ ВО ВРАЧАХ-СПЕЦИАЛИСТАХ ОРГАНИЗАЦИЙ ЗДРАВООХРАНЕНИЯ РЕСПУБЛИКИ БЕЛАРУСЬ  (Могилевская область)</t>
  </si>
  <si>
    <t>УЗ "Белыничская ЦРБ"</t>
  </si>
  <si>
    <t>УЗ "Быховская ЦРБ"</t>
  </si>
  <si>
    <t>УЗ "Глусская ЦРБ"</t>
  </si>
  <si>
    <t>УЗ "Горецкая ЦРБ"</t>
  </si>
  <si>
    <t>УЗ "Дрибинская ЦРБ"</t>
  </si>
  <si>
    <t>УЗ "Кировская ЦРБ"</t>
  </si>
  <si>
    <t>УЗ "Климовичская ЦРБ"</t>
  </si>
  <si>
    <t>УЗ "Кличевская ЦРБ"</t>
  </si>
  <si>
    <t>УЗ "Костюковичская ЦРБ"</t>
  </si>
  <si>
    <t>УЗ " Краснопольская ЦРБ"</t>
  </si>
  <si>
    <t>УЗ " Кричевская ЦРБ"</t>
  </si>
  <si>
    <t>УЗ "Круглянская ЦРБ"</t>
  </si>
  <si>
    <t>УЗ "МстиславскаяЦРБ"</t>
  </si>
  <si>
    <t>УЗ "Осиповичская ЦРБ"</t>
  </si>
  <si>
    <t>УЗ "Славгородская ЦРБ"</t>
  </si>
  <si>
    <t>УЗ "Хотимская ЦРБ"</t>
  </si>
  <si>
    <t>УЗ" Чаусская Црб"</t>
  </si>
  <si>
    <t>Чериковская ЦРБ</t>
  </si>
  <si>
    <t>УЗ "Шкловская ЦРБ"</t>
  </si>
  <si>
    <t>УЗ "Могилевская центральная поликлиника"</t>
  </si>
  <si>
    <t>УЗ "Могилевская поликлиника № 2"</t>
  </si>
  <si>
    <t>УЗ "Могилевская поликлиника № 3"</t>
  </si>
  <si>
    <t>УЗ "Могилевская поликлиника № 4"</t>
  </si>
  <si>
    <t>УЗ "Могилевская поликлиника № 5"</t>
  </si>
  <si>
    <t>УЗ "Могилевская поликлиника № 6"</t>
  </si>
  <si>
    <t>УЗ "Могилевская поликлиника № 7"</t>
  </si>
  <si>
    <t>УЗ "Могилевская поликлиника № 8"</t>
  </si>
  <si>
    <t>УЗ "Могилевская поликлиника № 9"</t>
  </si>
  <si>
    <t>УЗ "Могилевская поликлиника № 10"</t>
  </si>
  <si>
    <t>УЗ "Могилевская поликлиника № 11"</t>
  </si>
  <si>
    <t>УЗ "Могилевская поликлиника № 12"</t>
  </si>
  <si>
    <t>УЗ "Могилевская детская поликлиника"</t>
  </si>
  <si>
    <t>УЗ "Могилевская детская поликлиника № 1"</t>
  </si>
  <si>
    <t>УЗ "Могилевская детская поликлиника № 2"</t>
  </si>
  <si>
    <t>УЗ "Могилевская детская поликлиника № 4"</t>
  </si>
  <si>
    <t>УЗ "Могилевская стоматологическая поликлиника"</t>
  </si>
  <si>
    <t>УЗ "Могилевская стоматологическая поликлиника № 2"</t>
  </si>
  <si>
    <t>УЗ "Могилевская детская стоматологическая поликлиника"</t>
  </si>
  <si>
    <t>УЗ "Могилевская городская станция скорой медиицнской помощи"</t>
  </si>
  <si>
    <t>УЗ "Могилевский специализированный Дом ребенка для детей с ОПЦНСсНП"</t>
  </si>
  <si>
    <t>УЗ "Могилёвская областная клиническая больница"</t>
  </si>
  <si>
    <t>УЗя "Могилевская областная детская больница"</t>
  </si>
  <si>
    <t>УЗ "Могилевский областной центр психиатрии и наркологии"</t>
  </si>
  <si>
    <t>УЗ "Могилевский областной противотуберкулезный диспансер"</t>
  </si>
  <si>
    <t>УЗ "Могилевский областной кожно-венерологический диспаснер"</t>
  </si>
  <si>
    <t>УЗ "Могилевский областной онкологический диспансер"</t>
  </si>
  <si>
    <t>УЗ "Могилевский областной лечебно-диагностический центр"</t>
  </si>
  <si>
    <t xml:space="preserve">УЗ "Могилевская областная стоматологическая поликлиника» </t>
  </si>
  <si>
    <t>УЗ "Могилевская областная детская стоматологическая поликлиника"</t>
  </si>
  <si>
    <t>УЗ "Могилевская областная станция переливания крови"</t>
  </si>
  <si>
    <t>УЗ "Областной детский центр медицинской реабилитации "Космос"</t>
  </si>
  <si>
    <t>УЗ "Могилевское областное патологоанатомическое бюро"</t>
  </si>
  <si>
    <t>УЗ "Могилевская областная медико-реабилитационная экспертная комиссия"</t>
  </si>
  <si>
    <t>УЗ "Могилевская областная больница медицинской реабилитации"</t>
  </si>
  <si>
    <t>УЗ "МКБ СМП</t>
  </si>
  <si>
    <t>Могилевская больница №1</t>
  </si>
  <si>
    <t>УЗ "Бобруйская центральная больница"</t>
  </si>
  <si>
    <t>УЗ "Бобруйская городская больница СМП им. В.О.Морзона""</t>
  </si>
  <si>
    <t>УЗ "Бобруйская станция скорой и неотложной медицинской помощи"</t>
  </si>
  <si>
    <t>УЗ "Бобруйский родильный дом"</t>
  </si>
  <si>
    <t>УЗ "Бобруйская городская детская больница"</t>
  </si>
  <si>
    <t>УЗ "Бобруйский межрайонный онкологический диспансер"</t>
  </si>
  <si>
    <t>УЗ "Бобруйская городская поликлиника № 1"</t>
  </si>
  <si>
    <t>УЗ "Бобруйская городская поликлиника № 2"</t>
  </si>
  <si>
    <t>УЗ "Бобруйская городская поликлиника № 3"</t>
  </si>
  <si>
    <t>Филиал "Бобруйская городская поликлиника № 4"</t>
  </si>
  <si>
    <t>УЗ "Бобруйская городская поликлиника № 5"</t>
  </si>
  <si>
    <t>УЗ "Бобруйская городская поликлиника № 6"</t>
  </si>
  <si>
    <t>УЗ "Бобруйская городская поликлиника № 7"</t>
  </si>
  <si>
    <t>УЗ "Бобруйская городская стоматологическая поликлиника №1"</t>
  </si>
  <si>
    <t>Филиал "Стоматологическая поликлиника № 2"</t>
  </si>
  <si>
    <t>Филиал "Детская стоматологическая поликлиника"</t>
  </si>
  <si>
    <t>КУП "Бобруйская лечебно-консультативная поликлиника"</t>
  </si>
  <si>
    <t>УЗ «Могилевский облЦГЭиОЗ»</t>
  </si>
  <si>
    <t>УЗ «Могилевский зонЦГЭ»</t>
  </si>
  <si>
    <t>УЗ «Бобруйский зонЦГЭ»</t>
  </si>
  <si>
    <t>УЗ «Белыничский райЦГЭ»</t>
  </si>
  <si>
    <t>УЗ «Быховский райЦГЭ»</t>
  </si>
  <si>
    <t>УЗ «Горецкий райЦГЭ»</t>
  </si>
  <si>
    <t>УЗ «Глусский райЦГЭ»</t>
  </si>
  <si>
    <t>УЗ «Дрибинский райЦГЭ»</t>
  </si>
  <si>
    <t>УЗ «Кировский райЦГЭ»</t>
  </si>
  <si>
    <t>УЗ «Кличевский райЦГЭ»</t>
  </si>
  <si>
    <t>УЗ «Климовичский райЦГЭ»</t>
  </si>
  <si>
    <t>УЗ «Костюковичский райЦГЭ»</t>
  </si>
  <si>
    <t>УЗ «Краснопольский райЦГЭ»</t>
  </si>
  <si>
    <t>УЗ «Кричевский райЦГЭ»</t>
  </si>
  <si>
    <t>УЗ «Круглянский райЦГЭ»</t>
  </si>
  <si>
    <t>УЗ «Мстиславский райЦГЭ»</t>
  </si>
  <si>
    <t>УЗ «Осиповичский райЦГЭ»</t>
  </si>
  <si>
    <t>УЗ «Славгородский райЦГЭ»</t>
  </si>
  <si>
    <t>УЗ «Хотимский райЦГЭ»</t>
  </si>
  <si>
    <t>УЗ «Чаусский райЦГЭ»</t>
  </si>
  <si>
    <t>УЗ «Чериковский райЦГЭ»</t>
  </si>
  <si>
    <t>УЗ «Шкловский райЦГЭ»</t>
  </si>
  <si>
    <t xml:space="preserve">СВЕДЕНИЯ О ПОТРЕБНОСТИ В СПЕЦИАЛИСТАХ СО СРЕДНИМ СПЕЦИАЛЬНЫМ МЕДИЦИНСКИМ И ФАРМАЦЕВТИЧЕСКИМ ОБРАЗОВАНИЕМ ОРГАНИЗАЦИЙ ЗДРАВООХРАНЕНИЯ РЕСПУБЛИКИ БЕЛАРУСЬ </t>
  </si>
  <si>
    <t>РНПЦ травматологии и ортопедии</t>
  </si>
  <si>
    <t>РНПЦ медицинской экспертизы и реабилитации</t>
  </si>
  <si>
    <t>РНПЦ онкологии и медрадиологии им.Н.Н.Александрова</t>
  </si>
  <si>
    <t>РНПЦ оториноларингологии</t>
  </si>
  <si>
    <t>РНПЦ пульмонологии и фтизиатрии</t>
  </si>
  <si>
    <t>РНПЦ психического здоровья</t>
  </si>
  <si>
    <t>РНПЦ детской онкологии, гематологии и иммунологии</t>
  </si>
  <si>
    <t>РНПЦ Кардиология</t>
  </si>
  <si>
    <t>РНПЦ Мать и дитя</t>
  </si>
  <si>
    <t>РНПЦ неврологии и нейрохирургии</t>
  </si>
  <si>
    <t>РНПЦ детской хирургии</t>
  </si>
  <si>
    <t>РНПЦ радиационной медицины и экологии человека</t>
  </si>
  <si>
    <t>Республиканский центр медреабилитации и бальнеолечения</t>
  </si>
  <si>
    <t>Республиканская психиатрическая больница  Гайтюнишки</t>
  </si>
  <si>
    <t>Республиканская больница спелеолечения</t>
  </si>
  <si>
    <t>Республиканская клиническая больница медреабилитации (Аксаковщина)</t>
  </si>
  <si>
    <t>Университетская стоматологическая клиника</t>
  </si>
  <si>
    <t>Национальная антидопинговая лаборатория</t>
  </si>
  <si>
    <t xml:space="preserve">Республиканская детская больница медицинской реабилитации </t>
  </si>
  <si>
    <t>Могилевское РУП «Фармация»</t>
  </si>
  <si>
    <t>Витебское РУП «Фармация»</t>
  </si>
  <si>
    <t>Брестское РУП «Фармация»</t>
  </si>
  <si>
    <t>ТП РУП «БЕЛФАРМАЦИЯ»</t>
  </si>
  <si>
    <t>Гомельское РУП «Фармация»</t>
  </si>
  <si>
    <t>Гродненское РУП «Фармация»</t>
  </si>
  <si>
    <t>Республиканский клинический медицинский центр Управления делами Президента РБ</t>
  </si>
  <si>
    <t>РУП "БелЛекоЦентр"</t>
  </si>
  <si>
    <t>Министерство труда и социальной защиты</t>
  </si>
  <si>
    <t>Министерство спорта и туризма</t>
  </si>
  <si>
    <t>Министерство внутренних дел</t>
  </si>
  <si>
    <t>Министерство обороны</t>
  </si>
  <si>
    <t>ВСЕГО ПОТРЕБНОСТЬ В МОЛОДЫХ СПЕЦИАЛИСТАХ 
(в том числе с доп.подготовкой)</t>
  </si>
  <si>
    <r>
      <t xml:space="preserve">РУП </t>
    </r>
    <r>
      <rPr>
        <sz val="12"/>
        <color indexed="8"/>
        <rFont val="Calibri"/>
        <family val="2"/>
        <charset val="204"/>
      </rPr>
      <t>«</t>
    </r>
    <r>
      <rPr>
        <sz val="12"/>
        <color indexed="8"/>
        <rFont val="Times New Roman"/>
        <family val="1"/>
        <charset val="204"/>
      </rPr>
      <t>Минская Фармация</t>
    </r>
    <r>
      <rPr>
        <sz val="12"/>
        <color indexed="8"/>
        <rFont val="Calibri"/>
        <family val="2"/>
        <charset val="204"/>
      </rPr>
      <t>»</t>
    </r>
  </si>
  <si>
    <r>
      <t xml:space="preserve">УО </t>
    </r>
    <r>
      <rPr>
        <sz val="12"/>
        <color indexed="8"/>
        <rFont val="Calibri"/>
        <family val="2"/>
        <charset val="204"/>
      </rPr>
      <t>«</t>
    </r>
    <r>
      <rPr>
        <sz val="12"/>
        <color indexed="8"/>
        <rFont val="Times New Roman"/>
        <family val="1"/>
        <charset val="204"/>
      </rPr>
      <t>Витебский государственный ордена Дружбы народов медицинский университет</t>
    </r>
    <r>
      <rPr>
        <sz val="12"/>
        <color indexed="8"/>
        <rFont val="Calibri"/>
        <family val="2"/>
        <charset val="204"/>
      </rPr>
      <t>»</t>
    </r>
    <r>
      <rPr>
        <sz val="12"/>
        <color indexed="8"/>
        <rFont val="Times New Roman"/>
        <family val="1"/>
        <charset val="204"/>
      </rPr>
      <t xml:space="preserve"> (УСП)</t>
    </r>
  </si>
  <si>
    <t>Потребность РНПЦ и подчиненных организаций</t>
  </si>
  <si>
    <t>Потребность Государственного комитета судебных экспертиз в специалистах со средним специальным медицинским образованием</t>
  </si>
  <si>
    <t xml:space="preserve">Специальность </t>
  </si>
  <si>
    <t>Количество</t>
  </si>
  <si>
    <t xml:space="preserve">Медико-диагностическое дело </t>
  </si>
  <si>
    <t>Итого</t>
  </si>
  <si>
    <t>Потребность иных ведомств</t>
  </si>
  <si>
    <t xml:space="preserve">ВСЕГО ПОТРЕБНОСТЬ В МОЛОДЫХ СПЕЦИАЛИСТАХ </t>
  </si>
  <si>
    <t>СВЕДЕНИЯ О ПОТРЕБНОСТИ В СПЕЦИАЛИСТАХ СО СРЕДНИМ СПЕЦИАЛЬНЫМ МЕДИЦИНСКИМ И ФАРМАЦЕВТИЧЕСКИМ ОБРАЗОВАНИЕМ ОРГАНИЗАЦИЙ ЗДРАВООХРАНЕНИЯ РЕСПУБЛИКИ БЕЛАРУСЬ 
 (город Минск)</t>
  </si>
  <si>
    <t>Потребность по городу МИНСКУ</t>
  </si>
  <si>
    <t>Заводской ЦГЭ</t>
  </si>
  <si>
    <t xml:space="preserve"> Ленинский ЦГЭ</t>
  </si>
  <si>
    <t xml:space="preserve"> Московский ЦГЭ</t>
  </si>
  <si>
    <t xml:space="preserve"> Октябрьский ЦГЭ</t>
  </si>
  <si>
    <t xml:space="preserve"> Партизанский ЦГЭ</t>
  </si>
  <si>
    <t xml:space="preserve"> Первомайский ЦГЭ</t>
  </si>
  <si>
    <t xml:space="preserve"> Советский ЦГЭ</t>
  </si>
  <si>
    <t xml:space="preserve"> Фрунзенский ЦГЭ</t>
  </si>
  <si>
    <t xml:space="preserve"> Центральный ЦГЭ</t>
  </si>
  <si>
    <t>Минский городской ЦГЭ</t>
  </si>
  <si>
    <t xml:space="preserve">Потребность БРЕСТСКОЙ ОБЛАСТИ </t>
  </si>
  <si>
    <t>Потребность Витебской области</t>
  </si>
  <si>
    <t xml:space="preserve">Потребность ГОМЕЛЬСКОЙ ОБЛАСТИ </t>
  </si>
  <si>
    <t xml:space="preserve">Потребность ГРОДНЕНСКОЙ ОБЛАСТИ </t>
  </si>
  <si>
    <t xml:space="preserve">Потребность  МИНСКОЙ ОБЛАСТИ </t>
  </si>
  <si>
    <t xml:space="preserve">Потребность МОГИЛЕВСКОЙ ОБЛАСТИ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</si>
</sst>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FF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CD5B4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3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7" fillId="3" borderId="3" xfId="1" applyFont="1" applyFill="1" applyBorder="1" applyAlignment="1">
      <alignment horizontal="center" vertical="center" textRotation="90" wrapText="1"/>
    </xf>
    <xf numFmtId="0" fontId="7" fillId="3" borderId="4" xfId="1" applyFont="1" applyFill="1" applyBorder="1" applyAlignment="1">
      <alignment horizontal="center" vertical="center" textRotation="90" wrapText="1"/>
    </xf>
    <xf numFmtId="0" fontId="7" fillId="3" borderId="5" xfId="1" applyFont="1" applyFill="1" applyBorder="1" applyAlignment="1">
      <alignment horizontal="center" vertical="center" textRotation="90" wrapText="1"/>
    </xf>
    <xf numFmtId="0" fontId="4" fillId="0" borderId="6" xfId="1" applyFont="1" applyFill="1" applyBorder="1" applyAlignment="1">
      <alignment horizontal="left" textRotation="90" wrapText="1"/>
    </xf>
    <xf numFmtId="0" fontId="4" fillId="0" borderId="7" xfId="1" applyFont="1" applyFill="1" applyBorder="1" applyAlignment="1">
      <alignment horizontal="left" textRotation="90" wrapText="1"/>
    </xf>
    <xf numFmtId="0" fontId="5" fillId="0" borderId="7" xfId="1" applyFont="1" applyFill="1" applyBorder="1" applyAlignment="1">
      <alignment horizontal="center" textRotation="90" wrapText="1"/>
    </xf>
    <xf numFmtId="0" fontId="1" fillId="0" borderId="0" xfId="1" applyFill="1" applyAlignment="1">
      <alignment textRotation="60"/>
    </xf>
    <xf numFmtId="0" fontId="8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11" fillId="4" borderId="4" xfId="1" applyFont="1" applyFill="1" applyBorder="1" applyAlignment="1">
      <alignment horizontal="left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/>
    <xf numFmtId="0" fontId="4" fillId="0" borderId="0" xfId="1" applyFont="1" applyBorder="1" applyAlignment="1">
      <alignment horizontal="center" vertical="center"/>
    </xf>
    <xf numFmtId="0" fontId="11" fillId="4" borderId="3" xfId="1" applyFont="1" applyFill="1" applyBorder="1" applyAlignment="1">
      <alignment horizontal="left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wrapText="1"/>
    </xf>
    <xf numFmtId="0" fontId="14" fillId="0" borderId="8" xfId="1" applyFont="1" applyBorder="1" applyAlignment="1">
      <alignment horizontal="center" textRotation="60" wrapText="1"/>
    </xf>
    <xf numFmtId="0" fontId="2" fillId="0" borderId="0" xfId="1" applyFont="1" applyAlignment="1">
      <alignment wrapText="1"/>
    </xf>
    <xf numFmtId="0" fontId="15" fillId="0" borderId="0" xfId="1" applyFont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3" fillId="0" borderId="19" xfId="1" applyFont="1" applyBorder="1" applyAlignment="1">
      <alignment vertical="center" wrapText="1"/>
    </xf>
    <xf numFmtId="0" fontId="6" fillId="0" borderId="20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textRotation="90" wrapText="1"/>
    </xf>
    <xf numFmtId="0" fontId="4" fillId="0" borderId="4" xfId="1" applyFont="1" applyFill="1" applyBorder="1" applyAlignment="1">
      <alignment textRotation="90" wrapText="1"/>
    </xf>
    <xf numFmtId="0" fontId="2" fillId="0" borderId="4" xfId="1" applyFont="1" applyFill="1" applyBorder="1" applyAlignment="1">
      <alignment textRotation="90" wrapText="1"/>
    </xf>
    <xf numFmtId="2" fontId="4" fillId="0" borderId="4" xfId="1" applyNumberFormat="1" applyFont="1" applyFill="1" applyBorder="1" applyAlignment="1">
      <alignment textRotation="90" wrapText="1"/>
    </xf>
    <xf numFmtId="0" fontId="4" fillId="0" borderId="5" xfId="1" applyFont="1" applyFill="1" applyBorder="1" applyAlignment="1">
      <alignment textRotation="90" wrapText="1"/>
    </xf>
    <xf numFmtId="0" fontId="16" fillId="0" borderId="0" xfId="1" applyFont="1" applyAlignment="1">
      <alignment textRotation="60"/>
    </xf>
    <xf numFmtId="0" fontId="1" fillId="0" borderId="22" xfId="1" applyBorder="1"/>
    <xf numFmtId="0" fontId="2" fillId="0" borderId="23" xfId="1" applyFont="1" applyBorder="1" applyAlignment="1">
      <alignment wrapText="1"/>
    </xf>
    <xf numFmtId="0" fontId="2" fillId="0" borderId="19" xfId="1" applyFont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25" xfId="1" applyBorder="1"/>
    <xf numFmtId="0" fontId="2" fillId="0" borderId="26" xfId="1" applyFont="1" applyBorder="1" applyAlignment="1">
      <alignment wrapText="1"/>
    </xf>
    <xf numFmtId="0" fontId="2" fillId="0" borderId="2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26" xfId="1" applyFont="1" applyBorder="1" applyAlignment="1">
      <alignment horizontal="justify" wrapText="1"/>
    </xf>
    <xf numFmtId="0" fontId="2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1" fillId="0" borderId="25" xfId="1" applyFill="1" applyBorder="1"/>
    <xf numFmtId="0" fontId="17" fillId="4" borderId="26" xfId="1" applyFont="1" applyFill="1" applyBorder="1" applyAlignment="1">
      <alignment wrapText="1"/>
    </xf>
    <xf numFmtId="0" fontId="18" fillId="4" borderId="29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8" fillId="2" borderId="25" xfId="1" applyFont="1" applyFill="1" applyBorder="1"/>
    <xf numFmtId="0" fontId="2" fillId="2" borderId="26" xfId="1" applyFont="1" applyFill="1" applyBorder="1" applyAlignment="1">
      <alignment wrapText="1"/>
    </xf>
    <xf numFmtId="0" fontId="2" fillId="2" borderId="7" xfId="1" applyFont="1" applyFill="1" applyBorder="1" applyAlignment="1">
      <alignment horizontal="center" vertical="center" wrapText="1"/>
    </xf>
    <xf numFmtId="0" fontId="1" fillId="2" borderId="25" xfId="1" applyFill="1" applyBorder="1"/>
    <xf numFmtId="0" fontId="3" fillId="2" borderId="7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justify" wrapText="1"/>
    </xf>
    <xf numFmtId="0" fontId="2" fillId="0" borderId="30" xfId="1" applyFont="1" applyBorder="1" applyAlignment="1">
      <alignment wrapText="1"/>
    </xf>
    <xf numFmtId="0" fontId="1" fillId="0" borderId="28" xfId="1" applyBorder="1" applyAlignment="1">
      <alignment horizontal="center" vertical="center"/>
    </xf>
    <xf numFmtId="0" fontId="7" fillId="4" borderId="15" xfId="1" applyFont="1" applyFill="1" applyBorder="1" applyAlignment="1">
      <alignment horizontal="justify" wrapText="1"/>
    </xf>
    <xf numFmtId="0" fontId="19" fillId="4" borderId="29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justify" wrapText="1"/>
    </xf>
    <xf numFmtId="0" fontId="1" fillId="0" borderId="7" xfId="1" applyBorder="1" applyAlignment="1">
      <alignment horizontal="center"/>
    </xf>
    <xf numFmtId="0" fontId="2" fillId="0" borderId="31" xfId="1" applyFont="1" applyBorder="1" applyAlignment="1">
      <alignment wrapText="1"/>
    </xf>
    <xf numFmtId="0" fontId="1" fillId="0" borderId="28" xfId="1" applyBorder="1" applyAlignment="1">
      <alignment horizontal="center"/>
    </xf>
    <xf numFmtId="0" fontId="1" fillId="0" borderId="27" xfId="1" applyBorder="1"/>
    <xf numFmtId="0" fontId="19" fillId="4" borderId="16" xfId="1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center" wrapText="1"/>
    </xf>
    <xf numFmtId="0" fontId="19" fillId="0" borderId="3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1" fillId="0" borderId="0" xfId="1" applyBorder="1"/>
    <xf numFmtId="0" fontId="5" fillId="2" borderId="28" xfId="1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textRotation="60" wrapText="1"/>
    </xf>
    <xf numFmtId="0" fontId="5" fillId="0" borderId="0" xfId="1" applyFont="1" applyFill="1" applyBorder="1" applyAlignment="1">
      <alignment horizontal="center" textRotation="90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center" vertical="center" textRotation="90" wrapText="1"/>
    </xf>
    <xf numFmtId="0" fontId="7" fillId="0" borderId="3" xfId="1" applyFont="1" applyFill="1" applyBorder="1" applyAlignment="1">
      <alignment horizontal="center" vertical="center" textRotation="90" wrapText="1"/>
    </xf>
    <xf numFmtId="0" fontId="7" fillId="0" borderId="4" xfId="1" applyFont="1" applyFill="1" applyBorder="1" applyAlignment="1">
      <alignment horizontal="center" vertical="center" textRotation="90" wrapText="1"/>
    </xf>
    <xf numFmtId="0" fontId="7" fillId="0" borderId="5" xfId="1" applyFont="1" applyFill="1" applyBorder="1" applyAlignment="1">
      <alignment horizontal="center" vertical="center" textRotation="90" wrapText="1"/>
    </xf>
    <xf numFmtId="0" fontId="1" fillId="0" borderId="0" xfId="1" applyAlignment="1">
      <alignment textRotation="60"/>
    </xf>
    <xf numFmtId="0" fontId="4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7" borderId="7" xfId="0" applyFont="1" applyFill="1" applyBorder="1" applyAlignment="1">
      <alignment horizontal="center" textRotation="90" wrapText="1"/>
    </xf>
    <xf numFmtId="0" fontId="3" fillId="6" borderId="7" xfId="0" applyFont="1" applyFill="1" applyBorder="1" applyAlignment="1">
      <alignment horizontal="center" textRotation="90" wrapText="1"/>
    </xf>
    <xf numFmtId="0" fontId="0" fillId="0" borderId="7" xfId="0" applyBorder="1"/>
    <xf numFmtId="0" fontId="2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justify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7" xfId="0" applyFill="1" applyBorder="1"/>
    <xf numFmtId="0" fontId="17" fillId="4" borderId="11" xfId="0" applyFont="1" applyFill="1" applyBorder="1" applyAlignment="1">
      <alignment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justify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wrapText="1"/>
    </xf>
    <xf numFmtId="0" fontId="0" fillId="0" borderId="36" xfId="0" applyBorder="1"/>
    <xf numFmtId="0" fontId="0" fillId="0" borderId="41" xfId="0" applyBorder="1"/>
    <xf numFmtId="0" fontId="0" fillId="0" borderId="35" xfId="0" applyBorder="1"/>
    <xf numFmtId="0" fontId="0" fillId="0" borderId="42" xfId="0" applyBorder="1"/>
    <xf numFmtId="0" fontId="2" fillId="0" borderId="36" xfId="0" applyFont="1" applyBorder="1" applyAlignment="1">
      <alignment horizontal="center" vertical="center"/>
    </xf>
    <xf numFmtId="0" fontId="0" fillId="0" borderId="11" xfId="0" applyBorder="1"/>
    <xf numFmtId="0" fontId="7" fillId="4" borderId="15" xfId="0" applyFont="1" applyFill="1" applyBorder="1" applyAlignment="1">
      <alignment horizontal="justify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wrapText="1"/>
    </xf>
    <xf numFmtId="0" fontId="3" fillId="0" borderId="1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justify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justify" wrapText="1"/>
    </xf>
    <xf numFmtId="0" fontId="23" fillId="10" borderId="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textRotation="90" wrapText="1"/>
    </xf>
    <xf numFmtId="0" fontId="9" fillId="5" borderId="11" xfId="0" applyFont="1" applyFill="1" applyBorder="1" applyAlignment="1">
      <alignment textRotation="90" wrapText="1"/>
    </xf>
    <xf numFmtId="0" fontId="2" fillId="0" borderId="7" xfId="0" applyFont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justify" wrapText="1"/>
    </xf>
    <xf numFmtId="0" fontId="7" fillId="10" borderId="15" xfId="0" applyFont="1" applyFill="1" applyBorder="1" applyAlignment="1">
      <alignment horizontal="justify" wrapText="1"/>
    </xf>
    <xf numFmtId="0" fontId="3" fillId="8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7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textRotation="90" wrapText="1"/>
    </xf>
    <xf numFmtId="0" fontId="7" fillId="12" borderId="3" xfId="0" applyFont="1" applyFill="1" applyBorder="1" applyAlignment="1">
      <alignment horizontal="center" vertical="center" textRotation="90" wrapText="1"/>
    </xf>
    <xf numFmtId="0" fontId="7" fillId="12" borderId="4" xfId="0" applyFont="1" applyFill="1" applyBorder="1" applyAlignment="1">
      <alignment horizontal="center" vertical="center" textRotation="90" wrapText="1"/>
    </xf>
    <xf numFmtId="0" fontId="7" fillId="12" borderId="5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left" textRotation="90" wrapText="1"/>
    </xf>
    <xf numFmtId="0" fontId="29" fillId="0" borderId="7" xfId="0" applyFont="1" applyFill="1" applyBorder="1" applyAlignment="1">
      <alignment horizontal="left" textRotation="90" wrapText="1"/>
    </xf>
    <xf numFmtId="0" fontId="21" fillId="0" borderId="7" xfId="0" applyFont="1" applyFill="1" applyBorder="1" applyAlignment="1">
      <alignment horizontal="left" textRotation="90" wrapText="1"/>
    </xf>
    <xf numFmtId="0" fontId="30" fillId="0" borderId="7" xfId="0" applyFont="1" applyFill="1" applyBorder="1" applyAlignment="1">
      <alignment horizontal="left" textRotation="90" wrapText="1"/>
    </xf>
    <xf numFmtId="0" fontId="4" fillId="0" borderId="7" xfId="0" applyFont="1" applyFill="1" applyBorder="1" applyAlignment="1">
      <alignment horizontal="left" textRotation="90" wrapText="1"/>
    </xf>
    <xf numFmtId="0" fontId="22" fillId="0" borderId="7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textRotation="60"/>
    </xf>
    <xf numFmtId="0" fontId="8" fillId="0" borderId="8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31" fillId="12" borderId="9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12" borderId="11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/>
    </xf>
    <xf numFmtId="0" fontId="27" fillId="11" borderId="28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2" fillId="13" borderId="4" xfId="0" applyFont="1" applyFill="1" applyBorder="1" applyAlignment="1">
      <alignment horizontal="left" vertical="center" wrapText="1"/>
    </xf>
    <xf numFmtId="0" fontId="33" fillId="14" borderId="4" xfId="0" applyFont="1" applyFill="1" applyBorder="1" applyAlignment="1">
      <alignment horizontal="center" vertical="center" wrapText="1"/>
    </xf>
    <xf numFmtId="0" fontId="33" fillId="14" borderId="21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 wrapText="1"/>
    </xf>
    <xf numFmtId="0" fontId="27" fillId="11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2" fillId="13" borderId="3" xfId="0" applyFont="1" applyFill="1" applyBorder="1" applyAlignment="1">
      <alignment horizontal="left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1" fillId="13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textRotation="60" wrapText="1"/>
    </xf>
    <xf numFmtId="0" fontId="3" fillId="0" borderId="9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11" borderId="1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39"/>
  <sheetViews>
    <sheetView topLeftCell="A19" zoomScale="60" zoomScaleNormal="60" workbookViewId="0">
      <selection activeCell="B33" sqref="B33:B36"/>
    </sheetView>
  </sheetViews>
  <sheetFormatPr defaultColWidth="8.85546875" defaultRowHeight="12.75"/>
  <cols>
    <col min="1" max="1" width="4.7109375" style="1" customWidth="1"/>
    <col min="2" max="2" width="36.28515625" style="2" customWidth="1"/>
    <col min="3" max="3" width="13.42578125" style="3" customWidth="1"/>
    <col min="4" max="4" width="9.7109375" style="3" customWidth="1"/>
    <col min="5" max="5" width="7.7109375" style="3" customWidth="1"/>
    <col min="6" max="6" width="9.5703125" style="3" customWidth="1"/>
    <col min="7" max="7" width="8.140625" style="3" customWidth="1"/>
    <col min="8" max="8" width="6.85546875" style="3" customWidth="1"/>
    <col min="9" max="9" width="8.7109375" style="3" customWidth="1"/>
    <col min="10" max="10" width="7.28515625" style="3" customWidth="1"/>
    <col min="11" max="11" width="8.28515625" style="3" customWidth="1"/>
    <col min="12" max="13" width="5.7109375" style="1" customWidth="1"/>
    <col min="14" max="14" width="10.7109375" style="1" customWidth="1"/>
    <col min="15" max="15" width="3.28515625" style="1" customWidth="1"/>
    <col min="16" max="16" width="10.7109375" style="1" customWidth="1"/>
    <col min="17" max="17" width="3.28515625" style="1" customWidth="1"/>
    <col min="18" max="18" width="8.28515625" style="1" customWidth="1"/>
    <col min="19" max="19" width="15.5703125" style="1" customWidth="1"/>
    <col min="20" max="20" width="5.7109375" style="1" customWidth="1"/>
    <col min="21" max="21" width="8.28515625" style="1" customWidth="1"/>
    <col min="22" max="23" width="3.28515625" style="1" customWidth="1"/>
    <col min="24" max="24" width="5.7109375" style="1" customWidth="1"/>
    <col min="25" max="26" width="3.28515625" style="1" customWidth="1"/>
    <col min="27" max="28" width="5.7109375" style="1" customWidth="1"/>
    <col min="29" max="29" width="8.28515625" style="1" customWidth="1"/>
    <col min="30" max="30" width="5.7109375" style="1" customWidth="1"/>
    <col min="31" max="34" width="8.28515625" style="1" customWidth="1"/>
    <col min="35" max="35" width="8.28515625" style="1" bestFit="1" customWidth="1"/>
    <col min="36" max="36" width="5.85546875" style="1" bestFit="1" customWidth="1"/>
    <col min="37" max="37" width="10.7109375" style="1" bestFit="1" customWidth="1"/>
    <col min="38" max="38" width="3.42578125" style="1" bestFit="1" customWidth="1"/>
    <col min="39" max="42" width="8.28515625" style="1" bestFit="1" customWidth="1"/>
    <col min="43" max="44" width="10.7109375" style="1" bestFit="1" customWidth="1"/>
    <col min="45" max="45" width="5.85546875" style="1" bestFit="1" customWidth="1"/>
    <col min="46" max="46" width="10.7109375" style="1" bestFit="1" customWidth="1"/>
    <col min="47" max="47" width="8.28515625" style="1" bestFit="1" customWidth="1"/>
    <col min="48" max="48" width="10.7109375" style="1" bestFit="1" customWidth="1"/>
    <col min="49" max="50" width="8.28515625" style="1" customWidth="1"/>
    <col min="51" max="51" width="5.7109375" style="1" customWidth="1"/>
    <col min="52" max="53" width="8.28515625" style="1" customWidth="1"/>
    <col min="54" max="54" width="5.7109375" style="1" customWidth="1"/>
    <col min="55" max="55" width="8.28515625" style="1" customWidth="1"/>
    <col min="56" max="56" width="5.7109375" style="1" customWidth="1"/>
    <col min="57" max="57" width="8.28515625" style="1" customWidth="1"/>
    <col min="58" max="58" width="5.7109375" style="1" customWidth="1"/>
    <col min="59" max="59" width="8.28515625" style="1" customWidth="1"/>
    <col min="60" max="60" width="10.7109375" style="1" customWidth="1"/>
    <col min="61" max="61" width="5.7109375" style="1" customWidth="1"/>
    <col min="62" max="62" width="8.28515625" style="1" customWidth="1"/>
    <col min="63" max="63" width="8.28515625" style="1" bestFit="1" customWidth="1"/>
    <col min="64" max="64" width="5.7109375" style="1" bestFit="1" customWidth="1"/>
    <col min="65" max="65" width="5.7109375" style="1" customWidth="1"/>
    <col min="66" max="68" width="8.28515625" style="1" customWidth="1"/>
    <col min="69" max="69" width="8.28515625" style="1" bestFit="1" customWidth="1"/>
    <col min="70" max="70" width="8.28515625" style="1" customWidth="1"/>
    <col min="71" max="71" width="10.7109375" style="1" customWidth="1"/>
    <col min="72" max="72" width="8.28515625" style="1" customWidth="1"/>
    <col min="73" max="73" width="3.28515625" style="1" bestFit="1" customWidth="1"/>
    <col min="74" max="74" width="5.7109375" style="1" customWidth="1"/>
    <col min="75" max="75" width="3.28515625" style="1" bestFit="1" customWidth="1"/>
    <col min="76" max="85" width="8.85546875" style="1"/>
    <col min="86" max="102" width="5.85546875" style="1" bestFit="1" customWidth="1"/>
    <col min="103" max="16384" width="8.85546875" style="1"/>
  </cols>
  <sheetData>
    <row r="1" spans="1:102" ht="45.6" customHeight="1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02" ht="13.5" thickBot="1"/>
    <row r="3" spans="1:102" s="13" customFormat="1" ht="114" customHeight="1" thickBot="1">
      <c r="A3" s="4" t="s">
        <v>1</v>
      </c>
      <c r="B3" s="5" t="s">
        <v>2</v>
      </c>
      <c r="C3" s="6" t="s">
        <v>677</v>
      </c>
      <c r="D3" s="7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  <c r="L3" s="10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11" t="s">
        <v>27</v>
      </c>
      <c r="AC3" s="11" t="s">
        <v>28</v>
      </c>
      <c r="AD3" s="11" t="s">
        <v>29</v>
      </c>
      <c r="AE3" s="11" t="s">
        <v>30</v>
      </c>
      <c r="AF3" s="11" t="s">
        <v>31</v>
      </c>
      <c r="AG3" s="11" t="s">
        <v>32</v>
      </c>
      <c r="AH3" s="11" t="s">
        <v>33</v>
      </c>
      <c r="AI3" s="11" t="s">
        <v>34</v>
      </c>
      <c r="AJ3" s="11" t="s">
        <v>35</v>
      </c>
      <c r="AK3" s="11" t="s">
        <v>36</v>
      </c>
      <c r="AL3" s="11" t="s">
        <v>37</v>
      </c>
      <c r="AM3" s="11" t="s">
        <v>38</v>
      </c>
      <c r="AN3" s="11" t="s">
        <v>39</v>
      </c>
      <c r="AO3" s="11" t="s">
        <v>40</v>
      </c>
      <c r="AP3" s="11" t="s">
        <v>41</v>
      </c>
      <c r="AQ3" s="11" t="s">
        <v>42</v>
      </c>
      <c r="AR3" s="11" t="s">
        <v>43</v>
      </c>
      <c r="AS3" s="11" t="s">
        <v>44</v>
      </c>
      <c r="AT3" s="11" t="s">
        <v>45</v>
      </c>
      <c r="AU3" s="11" t="s">
        <v>46</v>
      </c>
      <c r="AV3" s="11" t="s">
        <v>47</v>
      </c>
      <c r="AW3" s="11" t="s">
        <v>48</v>
      </c>
      <c r="AX3" s="11" t="s">
        <v>49</v>
      </c>
      <c r="AY3" s="11" t="s">
        <v>50</v>
      </c>
      <c r="AZ3" s="11" t="s">
        <v>51</v>
      </c>
      <c r="BA3" s="11" t="s">
        <v>52</v>
      </c>
      <c r="BB3" s="11" t="s">
        <v>53</v>
      </c>
      <c r="BC3" s="11" t="s">
        <v>54</v>
      </c>
      <c r="BD3" s="12" t="s">
        <v>55</v>
      </c>
      <c r="BE3" s="12" t="s">
        <v>56</v>
      </c>
      <c r="BF3" s="12" t="s">
        <v>57</v>
      </c>
      <c r="BG3" s="12" t="s">
        <v>58</v>
      </c>
      <c r="BH3" s="12" t="s">
        <v>59</v>
      </c>
      <c r="BI3" s="12" t="s">
        <v>60</v>
      </c>
      <c r="BJ3" s="12" t="s">
        <v>61</v>
      </c>
      <c r="BK3" s="12" t="s">
        <v>62</v>
      </c>
      <c r="BL3" s="12" t="s">
        <v>63</v>
      </c>
      <c r="BM3" s="12" t="s">
        <v>64</v>
      </c>
      <c r="BN3" s="12" t="s">
        <v>65</v>
      </c>
      <c r="BO3" s="12" t="s">
        <v>66</v>
      </c>
      <c r="BP3" s="12" t="s">
        <v>67</v>
      </c>
      <c r="BQ3" s="12" t="s">
        <v>68</v>
      </c>
      <c r="BR3" s="12" t="s">
        <v>69</v>
      </c>
      <c r="BS3" s="12" t="s">
        <v>70</v>
      </c>
      <c r="BT3" s="12" t="s">
        <v>71</v>
      </c>
      <c r="BU3" s="12" t="s">
        <v>72</v>
      </c>
      <c r="BV3" s="12" t="s">
        <v>73</v>
      </c>
      <c r="BW3" s="12" t="s">
        <v>74</v>
      </c>
      <c r="BX3" s="12" t="s">
        <v>75</v>
      </c>
      <c r="BY3" s="12" t="s">
        <v>76</v>
      </c>
      <c r="BZ3" s="12" t="s">
        <v>77</v>
      </c>
      <c r="CA3" s="12" t="s">
        <v>78</v>
      </c>
      <c r="CB3" s="12" t="s">
        <v>79</v>
      </c>
      <c r="CC3" s="12" t="s">
        <v>80</v>
      </c>
      <c r="CD3" s="12" t="s">
        <v>81</v>
      </c>
      <c r="CE3" s="12" t="s">
        <v>82</v>
      </c>
      <c r="CF3" s="12" t="s">
        <v>83</v>
      </c>
      <c r="CG3" s="12" t="s">
        <v>84</v>
      </c>
      <c r="CH3" s="12" t="s">
        <v>85</v>
      </c>
      <c r="CI3" s="12" t="s">
        <v>86</v>
      </c>
      <c r="CJ3" s="12" t="s">
        <v>87</v>
      </c>
      <c r="CK3" s="12" t="s">
        <v>88</v>
      </c>
      <c r="CL3" s="12" t="s">
        <v>89</v>
      </c>
      <c r="CM3" s="12" t="s">
        <v>90</v>
      </c>
      <c r="CN3" s="12" t="s">
        <v>91</v>
      </c>
      <c r="CO3" s="12" t="s">
        <v>92</v>
      </c>
      <c r="CP3" s="12" t="s">
        <v>93</v>
      </c>
      <c r="CQ3" s="12" t="s">
        <v>94</v>
      </c>
      <c r="CR3" s="12" t="s">
        <v>95</v>
      </c>
      <c r="CS3" s="12" t="s">
        <v>96</v>
      </c>
      <c r="CT3" s="12" t="s">
        <v>97</v>
      </c>
      <c r="CU3" s="12" t="s">
        <v>98</v>
      </c>
      <c r="CV3" s="12" t="s">
        <v>99</v>
      </c>
      <c r="CW3" s="12" t="s">
        <v>100</v>
      </c>
      <c r="CX3" s="12" t="s">
        <v>101</v>
      </c>
    </row>
    <row r="4" spans="1:102" ht="15.75">
      <c r="A4" s="14">
        <v>1</v>
      </c>
      <c r="B4" s="266" t="s">
        <v>102</v>
      </c>
      <c r="C4" s="16">
        <f>SUM(L4:CX4)</f>
        <v>68</v>
      </c>
      <c r="D4" s="17">
        <f>SUM(BU4:CG4)</f>
        <v>37</v>
      </c>
      <c r="E4" s="17">
        <f>SUM(L4+M4+R4+V4+W4+X4)</f>
        <v>2</v>
      </c>
      <c r="F4" s="17">
        <f>SUM(N4+O4+P4+Q4+S4+T4+U4+AS4+AT4+AU4+AV4+AX4+BN4+BP4+BR4+BS4+BT4)</f>
        <v>0</v>
      </c>
      <c r="G4" s="17">
        <f>SUM(Y4+Z4+AA4+AB4+AC4+AD4+AE4+AF4+AM4+AN4+AO4+AP4+BC4+BM4)</f>
        <v>18</v>
      </c>
      <c r="H4" s="17">
        <f>SUM(AG4+AI4+AJ4+AK4+AY4+AZ4+BA4+BB4+BD4+BE4+BF4+BG4+BH4+BI4+BJ4+AH4)</f>
        <v>11</v>
      </c>
      <c r="I4" s="17">
        <f>SUM(AL4+AQ4+AR4+BK4+BL4+BQ4)</f>
        <v>0</v>
      </c>
      <c r="J4" s="17">
        <f>SUM(AW4+BO4)</f>
        <v>0</v>
      </c>
      <c r="K4" s="17">
        <f>SUM(CH4:CX4)</f>
        <v>0</v>
      </c>
      <c r="L4" s="18"/>
      <c r="M4" s="18"/>
      <c r="N4" s="18"/>
      <c r="O4" s="18">
        <v>0</v>
      </c>
      <c r="P4" s="18"/>
      <c r="Q4" s="18">
        <v>0</v>
      </c>
      <c r="R4" s="18">
        <v>2</v>
      </c>
      <c r="S4" s="18"/>
      <c r="T4" s="18"/>
      <c r="U4" s="18"/>
      <c r="V4" s="18"/>
      <c r="W4" s="18"/>
      <c r="X4" s="18"/>
      <c r="Y4" s="18">
        <v>2</v>
      </c>
      <c r="Z4" s="18">
        <v>3</v>
      </c>
      <c r="AA4" s="18">
        <v>1</v>
      </c>
      <c r="AB4" s="18">
        <v>1</v>
      </c>
      <c r="AC4" s="18">
        <v>3</v>
      </c>
      <c r="AD4" s="18">
        <v>3</v>
      </c>
      <c r="AE4" s="18">
        <v>1</v>
      </c>
      <c r="AF4" s="18"/>
      <c r="AG4" s="18"/>
      <c r="AH4" s="18"/>
      <c r="AI4" s="18"/>
      <c r="AJ4" s="18">
        <v>3</v>
      </c>
      <c r="AK4" s="18"/>
      <c r="AL4" s="18"/>
      <c r="AM4" s="18"/>
      <c r="AN4" s="18">
        <v>1</v>
      </c>
      <c r="AO4" s="18">
        <v>1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>
        <v>6</v>
      </c>
      <c r="BC4" s="18">
        <v>2</v>
      </c>
      <c r="BD4" s="19"/>
      <c r="BE4" s="19"/>
      <c r="BF4" s="19"/>
      <c r="BG4" s="19"/>
      <c r="BH4" s="19"/>
      <c r="BI4" s="19">
        <v>2</v>
      </c>
      <c r="BJ4" s="19"/>
      <c r="BK4" s="19"/>
      <c r="BL4" s="20"/>
      <c r="BM4" s="19"/>
      <c r="BN4" s="19"/>
      <c r="BO4" s="19"/>
      <c r="BP4" s="19"/>
      <c r="BQ4" s="19"/>
      <c r="BR4" s="19"/>
      <c r="BS4" s="19"/>
      <c r="BT4" s="19"/>
      <c r="BU4" s="19">
        <v>4</v>
      </c>
      <c r="BV4" s="19">
        <v>2</v>
      </c>
      <c r="BW4" s="19">
        <v>3</v>
      </c>
      <c r="BX4" s="19">
        <v>3</v>
      </c>
      <c r="BY4" s="19">
        <v>2</v>
      </c>
      <c r="BZ4" s="19">
        <v>1</v>
      </c>
      <c r="CA4" s="19">
        <v>2</v>
      </c>
      <c r="CB4" s="19">
        <v>5</v>
      </c>
      <c r="CC4" s="19">
        <v>4</v>
      </c>
      <c r="CD4" s="19">
        <v>6</v>
      </c>
      <c r="CE4" s="19">
        <v>1</v>
      </c>
      <c r="CF4" s="19">
        <v>3</v>
      </c>
      <c r="CG4" s="19">
        <v>1</v>
      </c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</row>
    <row r="5" spans="1:102" ht="15.75">
      <c r="A5" s="21">
        <v>2</v>
      </c>
      <c r="B5" s="267" t="s">
        <v>103</v>
      </c>
      <c r="C5" s="23">
        <f t="shared" ref="C5:C20" si="0">SUM(L5:CX5)</f>
        <v>43</v>
      </c>
      <c r="D5" s="24">
        <f t="shared" ref="D5:D20" si="1">SUM(BU5:CG5)</f>
        <v>30</v>
      </c>
      <c r="E5" s="24">
        <f t="shared" ref="E5:E20" si="2">SUM(L5+M5+R5+V5+W5+X5)</f>
        <v>0</v>
      </c>
      <c r="F5" s="24">
        <f t="shared" ref="F5:F20" si="3">SUM(N5+O5+P5+Q5+S5+T5+U5+AS5+AT5+AU5+AV5+AX5+BN5+BP5+BR5+BS5+BT5)</f>
        <v>0</v>
      </c>
      <c r="G5" s="24">
        <f t="shared" ref="G5:G20" si="4">SUM(Y5+Z5+AA5+AB5+AC5+AD5+AE5+AF5+AM5+AN5+AO5+AP5+BC5+BM5)</f>
        <v>11</v>
      </c>
      <c r="H5" s="24">
        <f t="shared" ref="H5:H36" si="5">SUM(AG5+AI5+AJ5+AK5+AY5+AZ5+BA5+BB5+BD5+BE5+BF5+BG5+BH5+BI5+BJ5+AH5)</f>
        <v>2</v>
      </c>
      <c r="I5" s="24">
        <f t="shared" ref="I5:I20" si="6">SUM(AL5+AQ5+AR5+BK5+BL5+BQ5)</f>
        <v>0</v>
      </c>
      <c r="J5" s="24">
        <f t="shared" ref="J5:J36" si="7">SUM(AW5+BO5)</f>
        <v>0</v>
      </c>
      <c r="K5" s="24">
        <f t="shared" ref="K5:K20" si="8">SUM(CH5:CX5)</f>
        <v>0</v>
      </c>
      <c r="L5" s="18"/>
      <c r="M5" s="18"/>
      <c r="N5" s="18"/>
      <c r="O5" s="18">
        <v>0</v>
      </c>
      <c r="P5" s="18"/>
      <c r="Q5" s="18">
        <v>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>
        <v>1</v>
      </c>
      <c r="AE5" s="18"/>
      <c r="AF5" s="18">
        <v>2</v>
      </c>
      <c r="AG5" s="18"/>
      <c r="AH5" s="18"/>
      <c r="AI5" s="18"/>
      <c r="AJ5" s="18">
        <v>1</v>
      </c>
      <c r="AK5" s="18"/>
      <c r="AL5" s="18"/>
      <c r="AM5" s="18"/>
      <c r="AN5" s="18"/>
      <c r="AO5" s="18">
        <v>8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>
        <v>1</v>
      </c>
      <c r="BB5" s="18"/>
      <c r="BC5" s="18"/>
      <c r="BD5" s="19"/>
      <c r="BE5" s="19"/>
      <c r="BF5" s="19"/>
      <c r="BG5" s="19"/>
      <c r="BH5" s="19"/>
      <c r="BI5" s="19"/>
      <c r="BJ5" s="19"/>
      <c r="BK5" s="19"/>
      <c r="BL5" s="20"/>
      <c r="BM5" s="19"/>
      <c r="BN5" s="19"/>
      <c r="BO5" s="19"/>
      <c r="BP5" s="19"/>
      <c r="BQ5" s="19"/>
      <c r="BR5" s="19"/>
      <c r="BS5" s="19"/>
      <c r="BT5" s="19"/>
      <c r="BU5" s="19">
        <v>1</v>
      </c>
      <c r="BV5" s="19"/>
      <c r="BW5" s="19">
        <v>4</v>
      </c>
      <c r="BX5" s="19">
        <v>2</v>
      </c>
      <c r="BY5" s="19"/>
      <c r="BZ5" s="19">
        <v>5</v>
      </c>
      <c r="CA5" s="19">
        <v>2</v>
      </c>
      <c r="CB5" s="19">
        <v>7</v>
      </c>
      <c r="CC5" s="19">
        <v>2</v>
      </c>
      <c r="CD5" s="19">
        <v>6</v>
      </c>
      <c r="CE5" s="19"/>
      <c r="CF5" s="19"/>
      <c r="CG5" s="19">
        <v>1</v>
      </c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</row>
    <row r="6" spans="1:102" ht="31.5">
      <c r="A6" s="21">
        <v>3</v>
      </c>
      <c r="B6" s="268" t="s">
        <v>104</v>
      </c>
      <c r="C6" s="23">
        <f t="shared" si="0"/>
        <v>36</v>
      </c>
      <c r="D6" s="24">
        <f t="shared" si="1"/>
        <v>26</v>
      </c>
      <c r="E6" s="24">
        <f t="shared" si="2"/>
        <v>0</v>
      </c>
      <c r="F6" s="24">
        <f t="shared" si="3"/>
        <v>0</v>
      </c>
      <c r="G6" s="24">
        <f t="shared" si="4"/>
        <v>0</v>
      </c>
      <c r="H6" s="24">
        <f t="shared" si="5"/>
        <v>0</v>
      </c>
      <c r="I6" s="24">
        <f t="shared" si="6"/>
        <v>0</v>
      </c>
      <c r="J6" s="24">
        <f t="shared" si="7"/>
        <v>10</v>
      </c>
      <c r="K6" s="24">
        <f t="shared" si="8"/>
        <v>0</v>
      </c>
      <c r="L6" s="18"/>
      <c r="M6" s="18"/>
      <c r="N6" s="18"/>
      <c r="O6" s="18">
        <v>0</v>
      </c>
      <c r="P6" s="18"/>
      <c r="Q6" s="18">
        <v>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>
        <v>10</v>
      </c>
      <c r="AX6" s="18"/>
      <c r="AY6" s="18"/>
      <c r="AZ6" s="18"/>
      <c r="BA6" s="18"/>
      <c r="BB6" s="18"/>
      <c r="BC6" s="18"/>
      <c r="BD6" s="19"/>
      <c r="BE6" s="19"/>
      <c r="BF6" s="19"/>
      <c r="BG6" s="19"/>
      <c r="BH6" s="19"/>
      <c r="BI6" s="19"/>
      <c r="BJ6" s="19"/>
      <c r="BK6" s="19"/>
      <c r="BL6" s="20"/>
      <c r="BM6" s="19"/>
      <c r="BN6" s="19"/>
      <c r="BO6" s="19"/>
      <c r="BP6" s="19"/>
      <c r="BQ6" s="19"/>
      <c r="BR6" s="19"/>
      <c r="BS6" s="19"/>
      <c r="BT6" s="19"/>
      <c r="BU6" s="19">
        <v>0</v>
      </c>
      <c r="BV6" s="19"/>
      <c r="BW6" s="19">
        <v>3</v>
      </c>
      <c r="BX6" s="19">
        <v>6</v>
      </c>
      <c r="BY6" s="19"/>
      <c r="BZ6" s="19">
        <v>6</v>
      </c>
      <c r="CA6" s="19"/>
      <c r="CB6" s="19"/>
      <c r="CC6" s="19"/>
      <c r="CD6" s="19">
        <v>2</v>
      </c>
      <c r="CE6" s="19">
        <v>9</v>
      </c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</row>
    <row r="7" spans="1:102" ht="47.25">
      <c r="A7" s="21">
        <v>4</v>
      </c>
      <c r="B7" s="267" t="s">
        <v>105</v>
      </c>
      <c r="C7" s="23">
        <f t="shared" si="0"/>
        <v>3</v>
      </c>
      <c r="D7" s="24">
        <f>SUM(BU7:CG7)</f>
        <v>3</v>
      </c>
      <c r="E7" s="24">
        <f t="shared" si="2"/>
        <v>0</v>
      </c>
      <c r="F7" s="24">
        <f t="shared" si="3"/>
        <v>0</v>
      </c>
      <c r="G7" s="24">
        <f t="shared" si="4"/>
        <v>0</v>
      </c>
      <c r="H7" s="24">
        <f t="shared" si="5"/>
        <v>0</v>
      </c>
      <c r="I7" s="24">
        <f t="shared" si="6"/>
        <v>0</v>
      </c>
      <c r="J7" s="24">
        <f t="shared" si="7"/>
        <v>0</v>
      </c>
      <c r="K7" s="24">
        <f t="shared" si="8"/>
        <v>0</v>
      </c>
      <c r="L7" s="18"/>
      <c r="M7" s="18"/>
      <c r="N7" s="18"/>
      <c r="O7" s="18">
        <v>0</v>
      </c>
      <c r="P7" s="18"/>
      <c r="Q7" s="18">
        <v>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9"/>
      <c r="BE7" s="19"/>
      <c r="BF7" s="19"/>
      <c r="BG7" s="19"/>
      <c r="BH7" s="19"/>
      <c r="BI7" s="19"/>
      <c r="BJ7" s="19"/>
      <c r="BK7" s="19"/>
      <c r="BL7" s="20"/>
      <c r="BM7" s="19"/>
      <c r="BN7" s="19"/>
      <c r="BO7" s="19"/>
      <c r="BP7" s="19"/>
      <c r="BQ7" s="19"/>
      <c r="BR7" s="19"/>
      <c r="BS7" s="19"/>
      <c r="BT7" s="19"/>
      <c r="BU7" s="19">
        <v>0</v>
      </c>
      <c r="BV7" s="19"/>
      <c r="BW7" s="19"/>
      <c r="BX7" s="19">
        <v>2</v>
      </c>
      <c r="BY7" s="19"/>
      <c r="BZ7" s="19"/>
      <c r="CA7" s="19"/>
      <c r="CB7" s="19"/>
      <c r="CC7" s="19"/>
      <c r="CD7" s="19"/>
      <c r="CE7" s="19"/>
      <c r="CF7" s="19">
        <v>1</v>
      </c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</row>
    <row r="8" spans="1:102" ht="31.5">
      <c r="A8" s="21">
        <v>5</v>
      </c>
      <c r="B8" s="267" t="s">
        <v>106</v>
      </c>
      <c r="C8" s="23">
        <f t="shared" si="0"/>
        <v>117</v>
      </c>
      <c r="D8" s="24">
        <f t="shared" si="1"/>
        <v>57</v>
      </c>
      <c r="E8" s="24">
        <f t="shared" si="2"/>
        <v>0</v>
      </c>
      <c r="F8" s="24">
        <f t="shared" si="3"/>
        <v>0</v>
      </c>
      <c r="G8" s="24">
        <f t="shared" si="4"/>
        <v>54</v>
      </c>
      <c r="H8" s="24">
        <f t="shared" si="5"/>
        <v>6</v>
      </c>
      <c r="I8" s="24">
        <f t="shared" si="6"/>
        <v>0</v>
      </c>
      <c r="J8" s="24">
        <f t="shared" si="7"/>
        <v>0</v>
      </c>
      <c r="K8" s="24">
        <f t="shared" si="8"/>
        <v>0</v>
      </c>
      <c r="L8" s="18"/>
      <c r="M8" s="18"/>
      <c r="N8" s="18"/>
      <c r="O8" s="18">
        <v>0</v>
      </c>
      <c r="P8" s="18"/>
      <c r="Q8" s="18">
        <v>0</v>
      </c>
      <c r="R8" s="18"/>
      <c r="S8" s="18"/>
      <c r="T8" s="18"/>
      <c r="U8" s="18"/>
      <c r="V8" s="18"/>
      <c r="W8" s="18"/>
      <c r="X8" s="18"/>
      <c r="Y8" s="18">
        <v>14</v>
      </c>
      <c r="Z8" s="18">
        <v>8</v>
      </c>
      <c r="AA8" s="18">
        <v>5</v>
      </c>
      <c r="AB8" s="18">
        <v>7</v>
      </c>
      <c r="AC8" s="18">
        <v>8</v>
      </c>
      <c r="AD8" s="18">
        <v>8</v>
      </c>
      <c r="AE8" s="18"/>
      <c r="AF8" s="18"/>
      <c r="AG8" s="18"/>
      <c r="AH8" s="18"/>
      <c r="AI8" s="18"/>
      <c r="AJ8" s="18">
        <v>6</v>
      </c>
      <c r="AK8" s="18"/>
      <c r="AL8" s="18"/>
      <c r="AM8" s="18"/>
      <c r="AN8" s="18"/>
      <c r="AO8" s="18">
        <v>1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>
        <v>2</v>
      </c>
      <c r="BD8" s="19"/>
      <c r="BE8" s="19"/>
      <c r="BF8" s="19"/>
      <c r="BG8" s="19"/>
      <c r="BH8" s="19"/>
      <c r="BI8" s="19"/>
      <c r="BJ8" s="19"/>
      <c r="BK8" s="19"/>
      <c r="BL8" s="20"/>
      <c r="BM8" s="19">
        <v>1</v>
      </c>
      <c r="BN8" s="19"/>
      <c r="BO8" s="19"/>
      <c r="BP8" s="19"/>
      <c r="BQ8" s="19"/>
      <c r="BR8" s="19"/>
      <c r="BS8" s="19"/>
      <c r="BT8" s="19"/>
      <c r="BU8" s="19">
        <v>9</v>
      </c>
      <c r="BV8" s="19"/>
      <c r="BW8" s="19">
        <v>9</v>
      </c>
      <c r="BX8" s="19"/>
      <c r="BY8" s="19">
        <v>7</v>
      </c>
      <c r="BZ8" s="19">
        <v>9</v>
      </c>
      <c r="CA8" s="19">
        <v>4</v>
      </c>
      <c r="CB8" s="19">
        <v>4</v>
      </c>
      <c r="CC8" s="19">
        <v>6</v>
      </c>
      <c r="CD8" s="19">
        <v>1</v>
      </c>
      <c r="CE8" s="19">
        <v>4</v>
      </c>
      <c r="CF8" s="19">
        <v>3</v>
      </c>
      <c r="CG8" s="19">
        <v>1</v>
      </c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</row>
    <row r="9" spans="1:102" ht="15.75">
      <c r="A9" s="21">
        <v>6</v>
      </c>
      <c r="B9" s="267" t="s">
        <v>107</v>
      </c>
      <c r="C9" s="23">
        <f t="shared" si="0"/>
        <v>7</v>
      </c>
      <c r="D9" s="24">
        <f t="shared" si="1"/>
        <v>3</v>
      </c>
      <c r="E9" s="24">
        <f t="shared" si="2"/>
        <v>0</v>
      </c>
      <c r="F9" s="24">
        <f t="shared" si="3"/>
        <v>0</v>
      </c>
      <c r="G9" s="24">
        <f t="shared" si="4"/>
        <v>0</v>
      </c>
      <c r="H9" s="24">
        <f t="shared" si="5"/>
        <v>0</v>
      </c>
      <c r="I9" s="24">
        <f t="shared" si="6"/>
        <v>4</v>
      </c>
      <c r="J9" s="24">
        <f t="shared" si="7"/>
        <v>0</v>
      </c>
      <c r="K9" s="24">
        <f t="shared" si="8"/>
        <v>0</v>
      </c>
      <c r="L9" s="18"/>
      <c r="M9" s="18"/>
      <c r="N9" s="18"/>
      <c r="O9" s="18">
        <v>0</v>
      </c>
      <c r="P9" s="18"/>
      <c r="Q9" s="18">
        <v>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  <c r="BE9" s="19"/>
      <c r="BF9" s="19"/>
      <c r="BG9" s="19"/>
      <c r="BH9" s="19"/>
      <c r="BI9" s="19"/>
      <c r="BJ9" s="19"/>
      <c r="BK9" s="19">
        <v>2</v>
      </c>
      <c r="BL9" s="20"/>
      <c r="BM9" s="19"/>
      <c r="BN9" s="19"/>
      <c r="BO9" s="19"/>
      <c r="BP9" s="19"/>
      <c r="BQ9" s="19">
        <v>2</v>
      </c>
      <c r="BR9" s="19"/>
      <c r="BS9" s="19"/>
      <c r="BT9" s="19"/>
      <c r="BU9" s="19">
        <v>0</v>
      </c>
      <c r="BV9" s="19"/>
      <c r="BW9" s="19"/>
      <c r="BX9" s="19"/>
      <c r="BY9" s="19"/>
      <c r="BZ9" s="19">
        <v>3</v>
      </c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</row>
    <row r="10" spans="1:102" ht="15.75">
      <c r="A10" s="21">
        <v>7</v>
      </c>
      <c r="B10" s="267" t="s">
        <v>108</v>
      </c>
      <c r="C10" s="23">
        <f t="shared" si="0"/>
        <v>15</v>
      </c>
      <c r="D10" s="24">
        <f t="shared" si="1"/>
        <v>13</v>
      </c>
      <c r="E10" s="24">
        <f t="shared" si="2"/>
        <v>0</v>
      </c>
      <c r="F10" s="24">
        <f t="shared" si="3"/>
        <v>0</v>
      </c>
      <c r="G10" s="24">
        <f t="shared" si="4"/>
        <v>1</v>
      </c>
      <c r="H10" s="24">
        <f t="shared" si="5"/>
        <v>1</v>
      </c>
      <c r="I10" s="24">
        <f t="shared" si="6"/>
        <v>0</v>
      </c>
      <c r="J10" s="24">
        <f t="shared" si="7"/>
        <v>0</v>
      </c>
      <c r="K10" s="24">
        <f t="shared" si="8"/>
        <v>0</v>
      </c>
      <c r="L10" s="18"/>
      <c r="M10" s="18"/>
      <c r="N10" s="18"/>
      <c r="O10" s="18">
        <v>0</v>
      </c>
      <c r="P10" s="18"/>
      <c r="Q10" s="18">
        <v>0</v>
      </c>
      <c r="R10" s="18"/>
      <c r="S10" s="18"/>
      <c r="T10" s="18"/>
      <c r="U10" s="18"/>
      <c r="V10" s="18"/>
      <c r="W10" s="18"/>
      <c r="X10" s="18"/>
      <c r="Y10" s="18">
        <v>0</v>
      </c>
      <c r="Z10" s="18"/>
      <c r="AA10" s="18">
        <v>1</v>
      </c>
      <c r="AB10" s="18"/>
      <c r="AC10" s="18"/>
      <c r="AD10" s="18"/>
      <c r="AE10" s="18"/>
      <c r="AF10" s="18"/>
      <c r="AG10" s="18"/>
      <c r="AH10" s="18"/>
      <c r="AI10" s="18"/>
      <c r="AJ10" s="18">
        <v>1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9"/>
      <c r="BE10" s="19"/>
      <c r="BF10" s="19"/>
      <c r="BG10" s="19"/>
      <c r="BH10" s="19"/>
      <c r="BI10" s="19"/>
      <c r="BJ10" s="19"/>
      <c r="BK10" s="19"/>
      <c r="BL10" s="20"/>
      <c r="BM10" s="19"/>
      <c r="BN10" s="19"/>
      <c r="BO10" s="19"/>
      <c r="BP10" s="19"/>
      <c r="BQ10" s="19"/>
      <c r="BR10" s="19"/>
      <c r="BS10" s="19"/>
      <c r="BT10" s="19"/>
      <c r="BU10" s="19">
        <v>0</v>
      </c>
      <c r="BV10" s="19"/>
      <c r="BW10" s="19"/>
      <c r="BX10" s="19">
        <v>1</v>
      </c>
      <c r="BY10" s="19"/>
      <c r="BZ10" s="19"/>
      <c r="CA10" s="19"/>
      <c r="CB10" s="19"/>
      <c r="CC10" s="19">
        <v>6</v>
      </c>
      <c r="CD10" s="19">
        <v>2</v>
      </c>
      <c r="CE10" s="19">
        <v>3</v>
      </c>
      <c r="CF10" s="19">
        <v>1</v>
      </c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</row>
    <row r="11" spans="1:102" ht="31.5">
      <c r="A11" s="21">
        <v>8</v>
      </c>
      <c r="B11" s="267" t="s">
        <v>109</v>
      </c>
      <c r="C11" s="23">
        <f t="shared" si="0"/>
        <v>10</v>
      </c>
      <c r="D11" s="24">
        <f t="shared" si="1"/>
        <v>2</v>
      </c>
      <c r="E11" s="24">
        <f t="shared" si="2"/>
        <v>0</v>
      </c>
      <c r="F11" s="24">
        <f t="shared" si="3"/>
        <v>1</v>
      </c>
      <c r="G11" s="24">
        <f t="shared" si="4"/>
        <v>3</v>
      </c>
      <c r="H11" s="24">
        <f t="shared" si="5"/>
        <v>4</v>
      </c>
      <c r="I11" s="24">
        <f t="shared" si="6"/>
        <v>0</v>
      </c>
      <c r="J11" s="24">
        <f t="shared" si="7"/>
        <v>0</v>
      </c>
      <c r="K11" s="24">
        <f t="shared" si="8"/>
        <v>0</v>
      </c>
      <c r="L11" s="18"/>
      <c r="M11" s="18"/>
      <c r="N11" s="18"/>
      <c r="O11" s="18">
        <v>0</v>
      </c>
      <c r="P11" s="18"/>
      <c r="Q11" s="18">
        <v>0</v>
      </c>
      <c r="R11" s="18"/>
      <c r="S11" s="18"/>
      <c r="T11" s="18">
        <v>1</v>
      </c>
      <c r="U11" s="18"/>
      <c r="V11" s="18"/>
      <c r="W11" s="18"/>
      <c r="X11" s="18"/>
      <c r="Y11" s="18">
        <v>2</v>
      </c>
      <c r="Z11" s="18"/>
      <c r="AA11" s="18"/>
      <c r="AB11" s="18">
        <v>1</v>
      </c>
      <c r="AC11" s="18"/>
      <c r="AD11" s="18"/>
      <c r="AE11" s="18"/>
      <c r="AF11" s="18"/>
      <c r="AG11" s="18">
        <v>1</v>
      </c>
      <c r="AH11" s="18"/>
      <c r="AI11" s="18">
        <v>2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9"/>
      <c r="BE11" s="19"/>
      <c r="BF11" s="19">
        <v>1</v>
      </c>
      <c r="BG11" s="19"/>
      <c r="BH11" s="19"/>
      <c r="BI11" s="19"/>
      <c r="BJ11" s="19"/>
      <c r="BK11" s="19"/>
      <c r="BL11" s="20"/>
      <c r="BM11" s="19"/>
      <c r="BN11" s="19"/>
      <c r="BO11" s="19"/>
      <c r="BP11" s="19"/>
      <c r="BQ11" s="19"/>
      <c r="BR11" s="19"/>
      <c r="BS11" s="19"/>
      <c r="BT11" s="19"/>
      <c r="BU11" s="19">
        <v>1</v>
      </c>
      <c r="BV11" s="19"/>
      <c r="BW11" s="19"/>
      <c r="BX11" s="19"/>
      <c r="BY11" s="19"/>
      <c r="BZ11" s="19"/>
      <c r="CA11" s="19"/>
      <c r="CB11" s="19">
        <v>1</v>
      </c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</row>
    <row r="12" spans="1:102" ht="47.25">
      <c r="A12" s="21">
        <v>9</v>
      </c>
      <c r="B12" s="267" t="s">
        <v>110</v>
      </c>
      <c r="C12" s="23">
        <f t="shared" si="0"/>
        <v>0</v>
      </c>
      <c r="D12" s="24">
        <f t="shared" si="1"/>
        <v>0</v>
      </c>
      <c r="E12" s="24">
        <f t="shared" si="2"/>
        <v>0</v>
      </c>
      <c r="F12" s="24">
        <f t="shared" si="3"/>
        <v>0</v>
      </c>
      <c r="G12" s="24">
        <f t="shared" si="4"/>
        <v>0</v>
      </c>
      <c r="H12" s="24">
        <f t="shared" si="5"/>
        <v>0</v>
      </c>
      <c r="I12" s="24">
        <f t="shared" si="6"/>
        <v>0</v>
      </c>
      <c r="J12" s="24">
        <f t="shared" si="7"/>
        <v>0</v>
      </c>
      <c r="K12" s="24">
        <f t="shared" si="8"/>
        <v>0</v>
      </c>
      <c r="L12" s="18"/>
      <c r="M12" s="18"/>
      <c r="N12" s="18"/>
      <c r="O12" s="18">
        <v>0</v>
      </c>
      <c r="P12" s="18"/>
      <c r="Q12" s="18">
        <v>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9"/>
      <c r="BE12" s="19"/>
      <c r="BF12" s="19"/>
      <c r="BG12" s="19"/>
      <c r="BH12" s="19"/>
      <c r="BI12" s="19"/>
      <c r="BJ12" s="19"/>
      <c r="BK12" s="19"/>
      <c r="BL12" s="20"/>
      <c r="BM12" s="19"/>
      <c r="BN12" s="19"/>
      <c r="BO12" s="19"/>
      <c r="BP12" s="19"/>
      <c r="BQ12" s="19"/>
      <c r="BR12" s="19"/>
      <c r="BS12" s="19"/>
      <c r="BT12" s="19"/>
      <c r="BU12" s="19">
        <v>0</v>
      </c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</row>
    <row r="13" spans="1:102" ht="47.25">
      <c r="A13" s="21">
        <v>10</v>
      </c>
      <c r="B13" s="269" t="s">
        <v>111</v>
      </c>
      <c r="C13" s="23">
        <f t="shared" si="0"/>
        <v>508</v>
      </c>
      <c r="D13" s="24">
        <f>SUM(BU13:CG13)</f>
        <v>136</v>
      </c>
      <c r="E13" s="24">
        <f t="shared" si="2"/>
        <v>97</v>
      </c>
      <c r="F13" s="24">
        <f t="shared" si="3"/>
        <v>40</v>
      </c>
      <c r="G13" s="24">
        <f t="shared" si="4"/>
        <v>46</v>
      </c>
      <c r="H13" s="24">
        <f t="shared" si="5"/>
        <v>186</v>
      </c>
      <c r="I13" s="24">
        <f t="shared" si="6"/>
        <v>3</v>
      </c>
      <c r="J13" s="24">
        <f t="shared" si="7"/>
        <v>0</v>
      </c>
      <c r="K13" s="24">
        <f t="shared" si="8"/>
        <v>0</v>
      </c>
      <c r="L13" s="18">
        <v>46</v>
      </c>
      <c r="M13" s="18">
        <v>29</v>
      </c>
      <c r="N13" s="18">
        <v>3</v>
      </c>
      <c r="O13" s="18">
        <v>5</v>
      </c>
      <c r="P13" s="18"/>
      <c r="Q13" s="18">
        <v>20</v>
      </c>
      <c r="R13" s="18">
        <v>2</v>
      </c>
      <c r="S13" s="18"/>
      <c r="T13" s="18"/>
      <c r="U13" s="18">
        <v>5</v>
      </c>
      <c r="V13" s="18">
        <v>9</v>
      </c>
      <c r="W13" s="18">
        <v>4</v>
      </c>
      <c r="X13" s="18">
        <v>7</v>
      </c>
      <c r="Y13" s="18">
        <v>10</v>
      </c>
      <c r="Z13" s="18"/>
      <c r="AA13" s="18">
        <v>3</v>
      </c>
      <c r="AB13" s="18">
        <v>3</v>
      </c>
      <c r="AC13" s="18">
        <v>2</v>
      </c>
      <c r="AD13" s="18">
        <v>2</v>
      </c>
      <c r="AE13" s="18">
        <v>4</v>
      </c>
      <c r="AF13" s="18">
        <v>12</v>
      </c>
      <c r="AG13" s="18">
        <v>26</v>
      </c>
      <c r="AH13" s="18">
        <v>12</v>
      </c>
      <c r="AI13" s="18">
        <v>14</v>
      </c>
      <c r="AJ13" s="18">
        <v>19</v>
      </c>
      <c r="AK13" s="18">
        <v>3</v>
      </c>
      <c r="AL13" s="18">
        <v>2</v>
      </c>
      <c r="AM13" s="18">
        <v>1</v>
      </c>
      <c r="AN13" s="18"/>
      <c r="AO13" s="18">
        <v>6</v>
      </c>
      <c r="AP13" s="18"/>
      <c r="AQ13" s="18"/>
      <c r="AR13" s="18">
        <v>1</v>
      </c>
      <c r="AS13" s="18">
        <v>5</v>
      </c>
      <c r="AT13" s="18">
        <v>1</v>
      </c>
      <c r="AU13" s="18">
        <v>1</v>
      </c>
      <c r="AV13" s="18"/>
      <c r="AW13" s="18"/>
      <c r="AX13" s="18"/>
      <c r="AY13" s="18">
        <v>63</v>
      </c>
      <c r="AZ13" s="18">
        <v>3</v>
      </c>
      <c r="BA13" s="18">
        <v>12</v>
      </c>
      <c r="BB13" s="18">
        <v>7</v>
      </c>
      <c r="BC13" s="18">
        <v>2</v>
      </c>
      <c r="BD13" s="19">
        <v>4</v>
      </c>
      <c r="BE13" s="19"/>
      <c r="BF13" s="19">
        <v>5</v>
      </c>
      <c r="BG13" s="19">
        <v>15</v>
      </c>
      <c r="BH13" s="19"/>
      <c r="BI13" s="19">
        <v>3</v>
      </c>
      <c r="BJ13" s="19"/>
      <c r="BK13" s="19"/>
      <c r="BL13" s="20"/>
      <c r="BM13" s="19">
        <v>1</v>
      </c>
      <c r="BN13" s="19"/>
      <c r="BO13" s="19"/>
      <c r="BP13" s="19"/>
      <c r="BQ13" s="19"/>
      <c r="BR13" s="19"/>
      <c r="BS13" s="19"/>
      <c r="BT13" s="19"/>
      <c r="BU13" s="19">
        <v>21</v>
      </c>
      <c r="BV13" s="19"/>
      <c r="BW13" s="19">
        <v>7</v>
      </c>
      <c r="BX13" s="19">
        <v>5</v>
      </c>
      <c r="BY13" s="19">
        <v>6</v>
      </c>
      <c r="BZ13" s="19">
        <v>12</v>
      </c>
      <c r="CA13" s="19">
        <v>22</v>
      </c>
      <c r="CB13" s="19">
        <v>16</v>
      </c>
      <c r="CC13" s="19">
        <v>5</v>
      </c>
      <c r="CD13" s="19">
        <v>15</v>
      </c>
      <c r="CE13" s="19">
        <v>8</v>
      </c>
      <c r="CF13" s="19">
        <v>12</v>
      </c>
      <c r="CG13" s="19">
        <v>7</v>
      </c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</row>
    <row r="14" spans="1:102" ht="31.5">
      <c r="A14" s="21">
        <v>11</v>
      </c>
      <c r="B14" s="267" t="s">
        <v>112</v>
      </c>
      <c r="C14" s="23">
        <f t="shared" si="0"/>
        <v>90</v>
      </c>
      <c r="D14" s="24">
        <f t="shared" si="1"/>
        <v>36</v>
      </c>
      <c r="E14" s="24">
        <f t="shared" si="2"/>
        <v>0</v>
      </c>
      <c r="F14" s="24">
        <f t="shared" si="3"/>
        <v>2</v>
      </c>
      <c r="G14" s="24">
        <f t="shared" si="4"/>
        <v>47</v>
      </c>
      <c r="H14" s="24">
        <f t="shared" si="5"/>
        <v>5</v>
      </c>
      <c r="I14" s="24">
        <f t="shared" si="6"/>
        <v>0</v>
      </c>
      <c r="J14" s="24">
        <f t="shared" si="7"/>
        <v>0</v>
      </c>
      <c r="K14" s="24">
        <f t="shared" si="8"/>
        <v>0</v>
      </c>
      <c r="L14" s="18"/>
      <c r="M14" s="18"/>
      <c r="N14" s="18"/>
      <c r="O14" s="18">
        <v>0</v>
      </c>
      <c r="P14" s="18"/>
      <c r="Q14" s="18">
        <v>0</v>
      </c>
      <c r="R14" s="18"/>
      <c r="S14" s="18"/>
      <c r="T14" s="18">
        <v>2</v>
      </c>
      <c r="U14" s="18"/>
      <c r="V14" s="18"/>
      <c r="W14" s="18"/>
      <c r="X14" s="18"/>
      <c r="Y14" s="18">
        <v>7</v>
      </c>
      <c r="Z14" s="18">
        <v>3</v>
      </c>
      <c r="AA14" s="18">
        <v>5</v>
      </c>
      <c r="AB14" s="18">
        <v>10</v>
      </c>
      <c r="AC14" s="18">
        <v>2</v>
      </c>
      <c r="AD14" s="18">
        <v>9</v>
      </c>
      <c r="AE14" s="18"/>
      <c r="AF14" s="18"/>
      <c r="AG14" s="18"/>
      <c r="AH14" s="18"/>
      <c r="AI14" s="18"/>
      <c r="AJ14" s="18">
        <v>5</v>
      </c>
      <c r="AK14" s="18"/>
      <c r="AL14" s="18"/>
      <c r="AM14" s="18">
        <v>2</v>
      </c>
      <c r="AN14" s="18">
        <v>1</v>
      </c>
      <c r="AO14" s="18"/>
      <c r="AP14" s="18">
        <v>1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>
        <v>3</v>
      </c>
      <c r="BD14" s="19"/>
      <c r="BE14" s="19"/>
      <c r="BF14" s="19"/>
      <c r="BG14" s="19"/>
      <c r="BH14" s="19"/>
      <c r="BI14" s="19"/>
      <c r="BJ14" s="19"/>
      <c r="BK14" s="19"/>
      <c r="BL14" s="20"/>
      <c r="BM14" s="19">
        <v>4</v>
      </c>
      <c r="BN14" s="19"/>
      <c r="BO14" s="19"/>
      <c r="BP14" s="19"/>
      <c r="BQ14" s="19"/>
      <c r="BR14" s="19"/>
      <c r="BS14" s="19"/>
      <c r="BT14" s="19"/>
      <c r="BU14" s="19">
        <v>5</v>
      </c>
      <c r="BV14" s="19">
        <v>3</v>
      </c>
      <c r="BW14" s="19">
        <v>2</v>
      </c>
      <c r="BX14" s="19">
        <v>2</v>
      </c>
      <c r="BY14" s="19">
        <v>2</v>
      </c>
      <c r="BZ14" s="19">
        <v>9</v>
      </c>
      <c r="CA14" s="19">
        <v>3</v>
      </c>
      <c r="CB14" s="19">
        <v>4</v>
      </c>
      <c r="CC14" s="19">
        <v>3</v>
      </c>
      <c r="CD14" s="19">
        <v>2</v>
      </c>
      <c r="CE14" s="19">
        <v>1</v>
      </c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</row>
    <row r="15" spans="1:102" ht="31.5">
      <c r="A15" s="27">
        <v>12</v>
      </c>
      <c r="B15" s="270" t="s">
        <v>113</v>
      </c>
      <c r="C15" s="23">
        <f t="shared" si="0"/>
        <v>8</v>
      </c>
      <c r="D15" s="24">
        <f t="shared" si="1"/>
        <v>3</v>
      </c>
      <c r="E15" s="24">
        <f t="shared" si="2"/>
        <v>0</v>
      </c>
      <c r="F15" s="24">
        <f t="shared" si="3"/>
        <v>0</v>
      </c>
      <c r="G15" s="24">
        <f t="shared" si="4"/>
        <v>0</v>
      </c>
      <c r="H15" s="24">
        <f t="shared" si="5"/>
        <v>5</v>
      </c>
      <c r="I15" s="24">
        <f t="shared" si="6"/>
        <v>0</v>
      </c>
      <c r="J15" s="24">
        <f t="shared" si="7"/>
        <v>0</v>
      </c>
      <c r="K15" s="24">
        <f t="shared" si="8"/>
        <v>0</v>
      </c>
      <c r="L15" s="18"/>
      <c r="M15" s="18"/>
      <c r="N15" s="18"/>
      <c r="O15" s="18">
        <v>0</v>
      </c>
      <c r="P15" s="18"/>
      <c r="Q15" s="18">
        <v>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9"/>
      <c r="BE15" s="19"/>
      <c r="BF15" s="19"/>
      <c r="BG15" s="19">
        <v>5</v>
      </c>
      <c r="BH15" s="19"/>
      <c r="BI15" s="19"/>
      <c r="BJ15" s="19"/>
      <c r="BK15" s="19"/>
      <c r="BL15" s="20"/>
      <c r="BM15" s="19"/>
      <c r="BN15" s="19"/>
      <c r="BO15" s="19"/>
      <c r="BP15" s="19"/>
      <c r="BQ15" s="19"/>
      <c r="BR15" s="19"/>
      <c r="BS15" s="19"/>
      <c r="BT15" s="19"/>
      <c r="BU15" s="19">
        <v>0</v>
      </c>
      <c r="BV15" s="19"/>
      <c r="BW15" s="19"/>
      <c r="BX15" s="19">
        <v>2</v>
      </c>
      <c r="BY15" s="19"/>
      <c r="BZ15" s="19"/>
      <c r="CA15" s="19"/>
      <c r="CB15" s="19"/>
      <c r="CC15" s="19"/>
      <c r="CD15" s="19">
        <v>1</v>
      </c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</row>
    <row r="16" spans="1:102" ht="15.75">
      <c r="A16" s="21">
        <v>13</v>
      </c>
      <c r="B16" s="267" t="s">
        <v>114</v>
      </c>
      <c r="C16" s="23">
        <f t="shared" si="0"/>
        <v>21</v>
      </c>
      <c r="D16" s="24">
        <f t="shared" si="1"/>
        <v>0</v>
      </c>
      <c r="E16" s="24">
        <f t="shared" si="2"/>
        <v>0</v>
      </c>
      <c r="F16" s="24">
        <f t="shared" si="3"/>
        <v>0</v>
      </c>
      <c r="G16" s="24">
        <f t="shared" si="4"/>
        <v>0</v>
      </c>
      <c r="H16" s="24">
        <f t="shared" si="5"/>
        <v>0</v>
      </c>
      <c r="I16" s="24">
        <f t="shared" si="6"/>
        <v>0</v>
      </c>
      <c r="J16" s="24">
        <f t="shared" si="7"/>
        <v>0</v>
      </c>
      <c r="K16" s="24">
        <f t="shared" si="8"/>
        <v>21</v>
      </c>
      <c r="L16" s="18"/>
      <c r="M16" s="18"/>
      <c r="N16" s="18"/>
      <c r="O16" s="18">
        <v>0</v>
      </c>
      <c r="P16" s="18"/>
      <c r="Q16" s="18"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9"/>
      <c r="BE16" s="19"/>
      <c r="BF16" s="19"/>
      <c r="BG16" s="19"/>
      <c r="BH16" s="19"/>
      <c r="BI16" s="19"/>
      <c r="BJ16" s="19"/>
      <c r="BK16" s="19"/>
      <c r="BL16" s="20"/>
      <c r="BM16" s="19"/>
      <c r="BN16" s="19"/>
      <c r="BO16" s="19"/>
      <c r="BP16" s="19"/>
      <c r="BQ16" s="19"/>
      <c r="BR16" s="19"/>
      <c r="BS16" s="19"/>
      <c r="BT16" s="19"/>
      <c r="BU16" s="19">
        <v>0</v>
      </c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>
        <v>2</v>
      </c>
      <c r="CJ16" s="19">
        <v>1</v>
      </c>
      <c r="CK16" s="19">
        <v>5</v>
      </c>
      <c r="CL16" s="19"/>
      <c r="CM16" s="19"/>
      <c r="CN16" s="19"/>
      <c r="CO16" s="19"/>
      <c r="CP16" s="19">
        <v>2</v>
      </c>
      <c r="CQ16" s="19">
        <v>1</v>
      </c>
      <c r="CR16" s="19">
        <v>3</v>
      </c>
      <c r="CS16" s="19">
        <v>3</v>
      </c>
      <c r="CT16" s="19">
        <v>2</v>
      </c>
      <c r="CU16" s="19">
        <v>1</v>
      </c>
      <c r="CV16" s="19"/>
      <c r="CW16" s="19"/>
      <c r="CX16" s="19">
        <v>1</v>
      </c>
    </row>
    <row r="17" spans="1:102" ht="15.75">
      <c r="A17" s="21">
        <v>14</v>
      </c>
      <c r="B17" s="268" t="s">
        <v>115</v>
      </c>
      <c r="C17" s="23">
        <f t="shared" si="0"/>
        <v>17</v>
      </c>
      <c r="D17" s="24">
        <f t="shared" si="1"/>
        <v>0</v>
      </c>
      <c r="E17" s="24">
        <f t="shared" si="2"/>
        <v>0</v>
      </c>
      <c r="F17" s="24">
        <f t="shared" si="3"/>
        <v>0</v>
      </c>
      <c r="G17" s="24">
        <f t="shared" si="4"/>
        <v>0</v>
      </c>
      <c r="H17" s="24">
        <f t="shared" si="5"/>
        <v>0</v>
      </c>
      <c r="I17" s="24">
        <f t="shared" si="6"/>
        <v>0</v>
      </c>
      <c r="J17" s="24">
        <f t="shared" si="7"/>
        <v>0</v>
      </c>
      <c r="K17" s="24">
        <f t="shared" si="8"/>
        <v>17</v>
      </c>
      <c r="L17" s="18"/>
      <c r="M17" s="18"/>
      <c r="N17" s="18"/>
      <c r="O17" s="18">
        <v>0</v>
      </c>
      <c r="P17" s="18"/>
      <c r="Q17" s="18"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9"/>
      <c r="BE17" s="19"/>
      <c r="BF17" s="19"/>
      <c r="BG17" s="19"/>
      <c r="BH17" s="19"/>
      <c r="BI17" s="19"/>
      <c r="BJ17" s="19"/>
      <c r="BK17" s="19"/>
      <c r="BL17" s="20"/>
      <c r="BM17" s="19"/>
      <c r="BN17" s="19"/>
      <c r="BO17" s="19"/>
      <c r="BP17" s="19"/>
      <c r="BQ17" s="19"/>
      <c r="BR17" s="19"/>
      <c r="BS17" s="19"/>
      <c r="BT17" s="19"/>
      <c r="BU17" s="19">
        <v>0</v>
      </c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>
        <v>4</v>
      </c>
      <c r="CJ17" s="19"/>
      <c r="CK17" s="19">
        <v>3</v>
      </c>
      <c r="CL17" s="19"/>
      <c r="CM17" s="19">
        <v>2</v>
      </c>
      <c r="CN17" s="19">
        <v>2</v>
      </c>
      <c r="CO17" s="19"/>
      <c r="CP17" s="19"/>
      <c r="CQ17" s="19">
        <v>2</v>
      </c>
      <c r="CR17" s="19"/>
      <c r="CS17" s="19"/>
      <c r="CT17" s="19">
        <v>1</v>
      </c>
      <c r="CU17" s="19">
        <v>1</v>
      </c>
      <c r="CV17" s="19">
        <v>2</v>
      </c>
      <c r="CW17" s="19"/>
      <c r="CX17" s="19"/>
    </row>
    <row r="18" spans="1:102" ht="15.75">
      <c r="A18" s="21">
        <v>15</v>
      </c>
      <c r="B18" s="268" t="s">
        <v>116</v>
      </c>
      <c r="C18" s="23">
        <f t="shared" si="0"/>
        <v>1</v>
      </c>
      <c r="D18" s="24">
        <f t="shared" si="1"/>
        <v>0</v>
      </c>
      <c r="E18" s="24">
        <f t="shared" si="2"/>
        <v>0</v>
      </c>
      <c r="F18" s="24">
        <f t="shared" si="3"/>
        <v>0</v>
      </c>
      <c r="G18" s="24">
        <f t="shared" si="4"/>
        <v>0</v>
      </c>
      <c r="H18" s="24">
        <f t="shared" si="5"/>
        <v>0</v>
      </c>
      <c r="I18" s="24">
        <f t="shared" si="6"/>
        <v>0</v>
      </c>
      <c r="J18" s="24">
        <f t="shared" si="7"/>
        <v>0</v>
      </c>
      <c r="K18" s="24">
        <f t="shared" si="8"/>
        <v>1</v>
      </c>
      <c r="L18" s="18"/>
      <c r="M18" s="18"/>
      <c r="N18" s="18"/>
      <c r="O18" s="18">
        <v>0</v>
      </c>
      <c r="P18" s="18"/>
      <c r="Q18" s="18"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9"/>
      <c r="BE18" s="19"/>
      <c r="BF18" s="19"/>
      <c r="BG18" s="19"/>
      <c r="BH18" s="19"/>
      <c r="BI18" s="19"/>
      <c r="BJ18" s="19"/>
      <c r="BK18" s="19"/>
      <c r="BL18" s="20"/>
      <c r="BM18" s="19"/>
      <c r="BN18" s="19"/>
      <c r="BO18" s="19"/>
      <c r="BP18" s="19"/>
      <c r="BQ18" s="19"/>
      <c r="BR18" s="19"/>
      <c r="BS18" s="19"/>
      <c r="BT18" s="19"/>
      <c r="BU18" s="19">
        <v>0</v>
      </c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>
        <v>1</v>
      </c>
      <c r="CX18" s="19"/>
    </row>
    <row r="19" spans="1:102" ht="15.75">
      <c r="A19" s="21">
        <v>16</v>
      </c>
      <c r="B19" s="267" t="s">
        <v>117</v>
      </c>
      <c r="C19" s="23">
        <f t="shared" si="0"/>
        <v>3</v>
      </c>
      <c r="D19" s="24">
        <f t="shared" si="1"/>
        <v>0</v>
      </c>
      <c r="E19" s="24">
        <f t="shared" si="2"/>
        <v>0</v>
      </c>
      <c r="F19" s="24">
        <f t="shared" si="3"/>
        <v>0</v>
      </c>
      <c r="G19" s="24">
        <f t="shared" si="4"/>
        <v>1</v>
      </c>
      <c r="H19" s="24">
        <f t="shared" si="5"/>
        <v>2</v>
      </c>
      <c r="I19" s="24">
        <f t="shared" si="6"/>
        <v>0</v>
      </c>
      <c r="J19" s="24">
        <f t="shared" si="7"/>
        <v>0</v>
      </c>
      <c r="K19" s="24">
        <f t="shared" si="8"/>
        <v>0</v>
      </c>
      <c r="L19" s="18"/>
      <c r="M19" s="18"/>
      <c r="N19" s="18"/>
      <c r="O19" s="18">
        <v>0</v>
      </c>
      <c r="P19" s="18"/>
      <c r="Q19" s="18">
        <v>0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>
        <v>2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>
        <v>1</v>
      </c>
      <c r="BD19" s="19"/>
      <c r="BE19" s="19"/>
      <c r="BF19" s="19"/>
      <c r="BG19" s="19"/>
      <c r="BH19" s="19"/>
      <c r="BI19" s="19"/>
      <c r="BJ19" s="19"/>
      <c r="BK19" s="19"/>
      <c r="BL19" s="20"/>
      <c r="BM19" s="19"/>
      <c r="BN19" s="19"/>
      <c r="BO19" s="19"/>
      <c r="BP19" s="19"/>
      <c r="BQ19" s="19"/>
      <c r="BR19" s="19"/>
      <c r="BS19" s="19"/>
      <c r="BT19" s="19"/>
      <c r="BU19" s="19">
        <v>0</v>
      </c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</row>
    <row r="20" spans="1:102" ht="16.5" thickBot="1">
      <c r="A20" s="21">
        <v>17</v>
      </c>
      <c r="B20" s="269" t="s">
        <v>118</v>
      </c>
      <c r="C20" s="23">
        <f t="shared" si="0"/>
        <v>92</v>
      </c>
      <c r="D20" s="24">
        <f t="shared" si="1"/>
        <v>11</v>
      </c>
      <c r="E20" s="24">
        <f t="shared" si="2"/>
        <v>8</v>
      </c>
      <c r="F20" s="24">
        <f t="shared" si="3"/>
        <v>11</v>
      </c>
      <c r="G20" s="24">
        <f t="shared" si="4"/>
        <v>22</v>
      </c>
      <c r="H20" s="24">
        <f t="shared" si="5"/>
        <v>27</v>
      </c>
      <c r="I20" s="24">
        <f t="shared" si="6"/>
        <v>0</v>
      </c>
      <c r="J20" s="24">
        <f t="shared" si="7"/>
        <v>0</v>
      </c>
      <c r="K20" s="24">
        <f t="shared" si="8"/>
        <v>13</v>
      </c>
      <c r="L20" s="18">
        <v>5</v>
      </c>
      <c r="M20" s="18">
        <v>2</v>
      </c>
      <c r="N20" s="18">
        <v>5</v>
      </c>
      <c r="O20" s="18">
        <v>0</v>
      </c>
      <c r="P20" s="18">
        <v>2</v>
      </c>
      <c r="Q20" s="18">
        <v>0</v>
      </c>
      <c r="R20" s="18"/>
      <c r="S20" s="18">
        <v>1</v>
      </c>
      <c r="T20" s="18"/>
      <c r="U20" s="18"/>
      <c r="V20" s="18"/>
      <c r="W20" s="18"/>
      <c r="X20" s="18">
        <v>1</v>
      </c>
      <c r="Y20" s="18">
        <v>2</v>
      </c>
      <c r="Z20" s="18">
        <v>2</v>
      </c>
      <c r="AA20" s="18">
        <v>2</v>
      </c>
      <c r="AB20" s="18">
        <v>3</v>
      </c>
      <c r="AC20" s="18">
        <v>4</v>
      </c>
      <c r="AD20" s="18"/>
      <c r="AE20" s="18"/>
      <c r="AF20" s="18">
        <v>2</v>
      </c>
      <c r="AG20" s="18">
        <v>8</v>
      </c>
      <c r="AH20" s="18">
        <v>3</v>
      </c>
      <c r="AI20" s="18">
        <v>1</v>
      </c>
      <c r="AJ20" s="18">
        <v>6</v>
      </c>
      <c r="AK20" s="18"/>
      <c r="AL20" s="18"/>
      <c r="AM20" s="18">
        <v>4</v>
      </c>
      <c r="AN20" s="18"/>
      <c r="AO20" s="18">
        <v>3</v>
      </c>
      <c r="AP20" s="18"/>
      <c r="AQ20" s="18"/>
      <c r="AR20" s="18"/>
      <c r="AS20" s="18">
        <v>2</v>
      </c>
      <c r="AT20" s="18"/>
      <c r="AU20" s="18"/>
      <c r="AV20" s="18">
        <v>1</v>
      </c>
      <c r="AW20" s="18"/>
      <c r="AX20" s="18"/>
      <c r="AY20" s="18">
        <v>2</v>
      </c>
      <c r="AZ20" s="18">
        <v>1</v>
      </c>
      <c r="BA20" s="18">
        <v>3</v>
      </c>
      <c r="BB20" s="18">
        <v>3</v>
      </c>
      <c r="BC20" s="18"/>
      <c r="BD20" s="19"/>
      <c r="BE20" s="19"/>
      <c r="BF20" s="19"/>
      <c r="BG20" s="19"/>
      <c r="BH20" s="19"/>
      <c r="BI20" s="19"/>
      <c r="BJ20" s="19"/>
      <c r="BK20" s="19"/>
      <c r="BL20" s="20"/>
      <c r="BM20" s="19"/>
      <c r="BN20" s="19"/>
      <c r="BO20" s="19"/>
      <c r="BP20" s="19"/>
      <c r="BQ20" s="19"/>
      <c r="BR20" s="19"/>
      <c r="BS20" s="19"/>
      <c r="BT20" s="19"/>
      <c r="BU20" s="19">
        <v>3</v>
      </c>
      <c r="BV20" s="19"/>
      <c r="BW20" s="19"/>
      <c r="BX20" s="19"/>
      <c r="BY20" s="19"/>
      <c r="BZ20" s="19"/>
      <c r="CA20" s="19">
        <v>2</v>
      </c>
      <c r="CB20" s="19"/>
      <c r="CC20" s="19">
        <v>2</v>
      </c>
      <c r="CD20" s="19">
        <v>3</v>
      </c>
      <c r="CE20" s="19">
        <v>1</v>
      </c>
      <c r="CF20" s="19"/>
      <c r="CG20" s="19"/>
      <c r="CH20" s="19">
        <v>2</v>
      </c>
      <c r="CI20" s="19">
        <v>4</v>
      </c>
      <c r="CJ20" s="19"/>
      <c r="CK20" s="19">
        <v>1</v>
      </c>
      <c r="CL20" s="19">
        <v>1</v>
      </c>
      <c r="CM20" s="19"/>
      <c r="CN20" s="19"/>
      <c r="CO20" s="19"/>
      <c r="CP20" s="19"/>
      <c r="CQ20" s="19"/>
      <c r="CR20" s="19">
        <v>5</v>
      </c>
      <c r="CS20" s="19"/>
      <c r="CT20" s="19"/>
      <c r="CU20" s="19"/>
      <c r="CV20" s="19"/>
      <c r="CW20" s="19"/>
      <c r="CX20" s="19"/>
    </row>
    <row r="21" spans="1:102" ht="27.75" thickBot="1">
      <c r="A21" s="29"/>
      <c r="B21" s="30" t="s">
        <v>119</v>
      </c>
      <c r="C21" s="31">
        <f>SUM(C4:C20)</f>
        <v>1039</v>
      </c>
      <c r="D21" s="31">
        <f>SUM(D4:D20)</f>
        <v>357</v>
      </c>
      <c r="E21" s="31">
        <f t="shared" ref="E21:K21" si="9">SUM(E4:E20)</f>
        <v>107</v>
      </c>
      <c r="F21" s="31">
        <f t="shared" si="9"/>
        <v>54</v>
      </c>
      <c r="G21" s="31">
        <f t="shared" si="9"/>
        <v>203</v>
      </c>
      <c r="H21" s="31">
        <f>SUM(H4:H20)</f>
        <v>249</v>
      </c>
      <c r="I21" s="31">
        <f t="shared" si="9"/>
        <v>7</v>
      </c>
      <c r="J21" s="31">
        <f t="shared" si="9"/>
        <v>10</v>
      </c>
      <c r="K21" s="31">
        <f t="shared" si="9"/>
        <v>52</v>
      </c>
      <c r="L21" s="32">
        <f>SUM(L4:L20)</f>
        <v>51</v>
      </c>
      <c r="M21" s="32">
        <f t="shared" ref="M21:BX21" si="10">SUM(M4:M20)</f>
        <v>31</v>
      </c>
      <c r="N21" s="32">
        <f t="shared" si="10"/>
        <v>8</v>
      </c>
      <c r="O21" s="32">
        <f t="shared" si="10"/>
        <v>5</v>
      </c>
      <c r="P21" s="32">
        <f t="shared" si="10"/>
        <v>2</v>
      </c>
      <c r="Q21" s="32">
        <f t="shared" si="10"/>
        <v>20</v>
      </c>
      <c r="R21" s="32">
        <f t="shared" si="10"/>
        <v>4</v>
      </c>
      <c r="S21" s="32">
        <f t="shared" si="10"/>
        <v>1</v>
      </c>
      <c r="T21" s="32">
        <f t="shared" si="10"/>
        <v>3</v>
      </c>
      <c r="U21" s="32">
        <f t="shared" si="10"/>
        <v>5</v>
      </c>
      <c r="V21" s="32">
        <f t="shared" si="10"/>
        <v>9</v>
      </c>
      <c r="W21" s="32">
        <f t="shared" si="10"/>
        <v>4</v>
      </c>
      <c r="X21" s="32">
        <f t="shared" si="10"/>
        <v>8</v>
      </c>
      <c r="Y21" s="32">
        <f t="shared" si="10"/>
        <v>37</v>
      </c>
      <c r="Z21" s="32">
        <f t="shared" si="10"/>
        <v>16</v>
      </c>
      <c r="AA21" s="32">
        <f t="shared" si="10"/>
        <v>17</v>
      </c>
      <c r="AB21" s="32">
        <f t="shared" si="10"/>
        <v>25</v>
      </c>
      <c r="AC21" s="32">
        <f t="shared" si="10"/>
        <v>19</v>
      </c>
      <c r="AD21" s="32">
        <f t="shared" si="10"/>
        <v>23</v>
      </c>
      <c r="AE21" s="32">
        <f t="shared" si="10"/>
        <v>5</v>
      </c>
      <c r="AF21" s="32">
        <f t="shared" si="10"/>
        <v>16</v>
      </c>
      <c r="AG21" s="32">
        <f t="shared" si="10"/>
        <v>37</v>
      </c>
      <c r="AH21" s="32">
        <f t="shared" si="10"/>
        <v>15</v>
      </c>
      <c r="AI21" s="32">
        <f t="shared" si="10"/>
        <v>17</v>
      </c>
      <c r="AJ21" s="32">
        <f t="shared" si="10"/>
        <v>41</v>
      </c>
      <c r="AK21" s="32">
        <f t="shared" si="10"/>
        <v>3</v>
      </c>
      <c r="AL21" s="32">
        <f t="shared" si="10"/>
        <v>2</v>
      </c>
      <c r="AM21" s="32">
        <f t="shared" si="10"/>
        <v>7</v>
      </c>
      <c r="AN21" s="32">
        <f>SUM(AN4:AN20)</f>
        <v>2</v>
      </c>
      <c r="AO21" s="32">
        <f t="shared" ref="AO21:BG21" si="11">SUM(AO4:AO20)</f>
        <v>19</v>
      </c>
      <c r="AP21" s="32">
        <f t="shared" si="11"/>
        <v>1</v>
      </c>
      <c r="AQ21" s="32">
        <f t="shared" si="11"/>
        <v>0</v>
      </c>
      <c r="AR21" s="32">
        <f t="shared" si="11"/>
        <v>1</v>
      </c>
      <c r="AS21" s="32">
        <f t="shared" si="11"/>
        <v>7</v>
      </c>
      <c r="AT21" s="32">
        <f t="shared" si="11"/>
        <v>1</v>
      </c>
      <c r="AU21" s="32">
        <f t="shared" si="11"/>
        <v>1</v>
      </c>
      <c r="AV21" s="32">
        <f t="shared" si="11"/>
        <v>1</v>
      </c>
      <c r="AW21" s="32">
        <f t="shared" si="11"/>
        <v>10</v>
      </c>
      <c r="AX21" s="32">
        <f t="shared" si="11"/>
        <v>0</v>
      </c>
      <c r="AY21" s="32">
        <f t="shared" si="11"/>
        <v>65</v>
      </c>
      <c r="AZ21" s="32">
        <f t="shared" si="11"/>
        <v>4</v>
      </c>
      <c r="BA21" s="32">
        <f t="shared" si="11"/>
        <v>16</v>
      </c>
      <c r="BB21" s="32">
        <f t="shared" si="11"/>
        <v>16</v>
      </c>
      <c r="BC21" s="32">
        <f t="shared" si="11"/>
        <v>10</v>
      </c>
      <c r="BD21" s="32">
        <f t="shared" si="11"/>
        <v>4</v>
      </c>
      <c r="BE21" s="32">
        <f t="shared" si="11"/>
        <v>0</v>
      </c>
      <c r="BF21" s="32">
        <f t="shared" si="11"/>
        <v>6</v>
      </c>
      <c r="BG21" s="32">
        <f t="shared" si="11"/>
        <v>20</v>
      </c>
      <c r="BH21" s="32">
        <f t="shared" si="10"/>
        <v>0</v>
      </c>
      <c r="BI21" s="33">
        <f t="shared" si="10"/>
        <v>5</v>
      </c>
      <c r="BJ21" s="33">
        <f t="shared" si="10"/>
        <v>0</v>
      </c>
      <c r="BK21" s="33">
        <f t="shared" si="10"/>
        <v>2</v>
      </c>
      <c r="BL21" s="33">
        <f t="shared" si="10"/>
        <v>0</v>
      </c>
      <c r="BM21" s="33">
        <f t="shared" si="10"/>
        <v>6</v>
      </c>
      <c r="BN21" s="33">
        <f t="shared" si="10"/>
        <v>0</v>
      </c>
      <c r="BO21" s="33">
        <f t="shared" si="10"/>
        <v>0</v>
      </c>
      <c r="BP21" s="33">
        <f t="shared" si="10"/>
        <v>0</v>
      </c>
      <c r="BQ21" s="33">
        <f t="shared" si="10"/>
        <v>2</v>
      </c>
      <c r="BR21" s="33">
        <f t="shared" si="10"/>
        <v>0</v>
      </c>
      <c r="BS21" s="33">
        <f t="shared" si="10"/>
        <v>0</v>
      </c>
      <c r="BT21" s="33">
        <f t="shared" si="10"/>
        <v>0</v>
      </c>
      <c r="BU21" s="33">
        <f t="shared" si="10"/>
        <v>44</v>
      </c>
      <c r="BV21" s="33">
        <f t="shared" si="10"/>
        <v>5</v>
      </c>
      <c r="BW21" s="33">
        <f t="shared" si="10"/>
        <v>28</v>
      </c>
      <c r="BX21" s="33">
        <f t="shared" si="10"/>
        <v>23</v>
      </c>
      <c r="BY21" s="33">
        <f t="shared" ref="BY21:CX21" si="12">SUM(BY4:BY20)</f>
        <v>17</v>
      </c>
      <c r="BZ21" s="33">
        <f t="shared" si="12"/>
        <v>45</v>
      </c>
      <c r="CA21" s="33">
        <f t="shared" si="12"/>
        <v>35</v>
      </c>
      <c r="CB21" s="33">
        <f t="shared" si="12"/>
        <v>37</v>
      </c>
      <c r="CC21" s="33">
        <f t="shared" si="12"/>
        <v>28</v>
      </c>
      <c r="CD21" s="33">
        <f t="shared" si="12"/>
        <v>38</v>
      </c>
      <c r="CE21" s="33">
        <f t="shared" si="12"/>
        <v>27</v>
      </c>
      <c r="CF21" s="33">
        <f t="shared" si="12"/>
        <v>20</v>
      </c>
      <c r="CG21" s="33">
        <f t="shared" si="12"/>
        <v>10</v>
      </c>
      <c r="CH21" s="33">
        <f t="shared" si="12"/>
        <v>2</v>
      </c>
      <c r="CI21" s="33">
        <f t="shared" si="12"/>
        <v>10</v>
      </c>
      <c r="CJ21" s="33">
        <f t="shared" si="12"/>
        <v>1</v>
      </c>
      <c r="CK21" s="33">
        <f t="shared" si="12"/>
        <v>9</v>
      </c>
      <c r="CL21" s="33">
        <f t="shared" si="12"/>
        <v>1</v>
      </c>
      <c r="CM21" s="33">
        <f t="shared" si="12"/>
        <v>2</v>
      </c>
      <c r="CN21" s="33">
        <f t="shared" si="12"/>
        <v>2</v>
      </c>
      <c r="CO21" s="33">
        <f t="shared" si="12"/>
        <v>0</v>
      </c>
      <c r="CP21" s="33">
        <f t="shared" si="12"/>
        <v>2</v>
      </c>
      <c r="CQ21" s="33">
        <f t="shared" si="12"/>
        <v>3</v>
      </c>
      <c r="CR21" s="33">
        <f t="shared" si="12"/>
        <v>8</v>
      </c>
      <c r="CS21" s="33">
        <f t="shared" si="12"/>
        <v>3</v>
      </c>
      <c r="CT21" s="33">
        <f t="shared" si="12"/>
        <v>3</v>
      </c>
      <c r="CU21" s="33">
        <f t="shared" si="12"/>
        <v>2</v>
      </c>
      <c r="CV21" s="33">
        <f t="shared" si="12"/>
        <v>2</v>
      </c>
      <c r="CW21" s="33">
        <f t="shared" si="12"/>
        <v>1</v>
      </c>
      <c r="CX21" s="33">
        <f t="shared" si="12"/>
        <v>1</v>
      </c>
    </row>
    <row r="22" spans="1:102" ht="15.75">
      <c r="A22" s="21">
        <v>18</v>
      </c>
      <c r="B22" s="267" t="s">
        <v>120</v>
      </c>
      <c r="C22" s="23">
        <f t="shared" ref="C22:C31" si="13">SUM(L22:CX22)</f>
        <v>7</v>
      </c>
      <c r="D22" s="24">
        <f t="shared" ref="D22:D31" si="14">SUM(BU22:CG22)</f>
        <v>1</v>
      </c>
      <c r="E22" s="24">
        <f t="shared" ref="E22:E31" si="15">SUM(L22+M22+R22+V22+W22+X22)</f>
        <v>0</v>
      </c>
      <c r="F22" s="24">
        <f t="shared" ref="F22:F31" si="16">SUM(N22+O22+P22+Q22+S22+T22+U22+AS22+AT22+AU22+AV22+AX22+BN22+BP22+BR22+BS22+BT22)</f>
        <v>0</v>
      </c>
      <c r="G22" s="24">
        <f t="shared" ref="G22:G31" si="17">SUM(Y22+Z22+AA22+AB22+AC22+AD22+AE22+AF22+AM22+AN22+AO22+AP22+BC22+BM22)</f>
        <v>0</v>
      </c>
      <c r="H22" s="24">
        <f t="shared" si="5"/>
        <v>1</v>
      </c>
      <c r="I22" s="24">
        <f t="shared" ref="I22:I31" si="18">SUM(AL22+AQ22+AR22+BK22+BL22+BQ22)</f>
        <v>0</v>
      </c>
      <c r="J22" s="24">
        <f t="shared" si="7"/>
        <v>0</v>
      </c>
      <c r="K22" s="24">
        <f t="shared" ref="K22:K31" si="19">SUM(CH22:CX22)</f>
        <v>5</v>
      </c>
      <c r="L22" s="18"/>
      <c r="M22" s="18"/>
      <c r="N22" s="18"/>
      <c r="O22" s="18">
        <v>0</v>
      </c>
      <c r="P22" s="18"/>
      <c r="Q22" s="18"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9"/>
      <c r="BE22" s="19"/>
      <c r="BF22" s="19"/>
      <c r="BG22" s="19">
        <v>1</v>
      </c>
      <c r="BH22" s="19"/>
      <c r="BI22" s="19"/>
      <c r="BJ22" s="19"/>
      <c r="BK22" s="19"/>
      <c r="BL22" s="20"/>
      <c r="BM22" s="19"/>
      <c r="BN22" s="19"/>
      <c r="BO22" s="19"/>
      <c r="BP22" s="19"/>
      <c r="BQ22" s="19"/>
      <c r="BR22" s="19"/>
      <c r="BS22" s="19"/>
      <c r="BT22" s="19"/>
      <c r="BU22" s="19">
        <v>1</v>
      </c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>
        <v>2</v>
      </c>
      <c r="CI22" s="19"/>
      <c r="CJ22" s="19"/>
      <c r="CK22" s="19">
        <v>1</v>
      </c>
      <c r="CL22" s="19"/>
      <c r="CM22" s="19"/>
      <c r="CN22" s="19"/>
      <c r="CO22" s="19"/>
      <c r="CP22" s="19"/>
      <c r="CQ22" s="19">
        <v>1</v>
      </c>
      <c r="CR22" s="19"/>
      <c r="CS22" s="19">
        <v>1</v>
      </c>
      <c r="CT22" s="19"/>
      <c r="CU22" s="19"/>
      <c r="CV22" s="19"/>
      <c r="CW22" s="19"/>
      <c r="CX22" s="19"/>
    </row>
    <row r="23" spans="1:102" ht="15.75">
      <c r="A23" s="21">
        <v>19</v>
      </c>
      <c r="B23" s="267" t="s">
        <v>121</v>
      </c>
      <c r="C23" s="23">
        <f t="shared" si="13"/>
        <v>8</v>
      </c>
      <c r="D23" s="24">
        <f t="shared" si="14"/>
        <v>3</v>
      </c>
      <c r="E23" s="24">
        <f t="shared" si="15"/>
        <v>0</v>
      </c>
      <c r="F23" s="24">
        <f t="shared" si="16"/>
        <v>0</v>
      </c>
      <c r="G23" s="24">
        <f t="shared" si="17"/>
        <v>4</v>
      </c>
      <c r="H23" s="24">
        <f t="shared" si="5"/>
        <v>1</v>
      </c>
      <c r="I23" s="24">
        <f t="shared" si="18"/>
        <v>0</v>
      </c>
      <c r="J23" s="24">
        <f t="shared" si="7"/>
        <v>0</v>
      </c>
      <c r="K23" s="24">
        <f t="shared" si="19"/>
        <v>0</v>
      </c>
      <c r="L23" s="18"/>
      <c r="M23" s="18"/>
      <c r="N23" s="18"/>
      <c r="O23" s="18">
        <v>0</v>
      </c>
      <c r="P23" s="18"/>
      <c r="Q23" s="18">
        <v>0</v>
      </c>
      <c r="R23" s="18"/>
      <c r="S23" s="18"/>
      <c r="T23" s="18"/>
      <c r="U23" s="18"/>
      <c r="V23" s="18"/>
      <c r="W23" s="18"/>
      <c r="X23" s="18"/>
      <c r="Y23" s="18">
        <v>2</v>
      </c>
      <c r="Z23" s="18"/>
      <c r="AA23" s="18">
        <v>2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>
        <v>1</v>
      </c>
      <c r="BC23" s="18"/>
      <c r="BD23" s="19"/>
      <c r="BE23" s="19"/>
      <c r="BF23" s="19"/>
      <c r="BG23" s="19"/>
      <c r="BH23" s="19"/>
      <c r="BI23" s="19"/>
      <c r="BJ23" s="19"/>
      <c r="BK23" s="19"/>
      <c r="BL23" s="20"/>
      <c r="BM23" s="19"/>
      <c r="BN23" s="19"/>
      <c r="BO23" s="19"/>
      <c r="BP23" s="19"/>
      <c r="BQ23" s="19"/>
      <c r="BR23" s="19"/>
      <c r="BS23" s="19"/>
      <c r="BT23" s="19"/>
      <c r="BU23" s="19">
        <v>0</v>
      </c>
      <c r="BV23" s="19"/>
      <c r="BW23" s="19"/>
      <c r="BX23" s="19"/>
      <c r="BY23" s="19">
        <v>1</v>
      </c>
      <c r="BZ23" s="19"/>
      <c r="CA23" s="19"/>
      <c r="CB23" s="19"/>
      <c r="CC23" s="19"/>
      <c r="CD23" s="19">
        <v>2</v>
      </c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</row>
    <row r="24" spans="1:102" ht="31.5">
      <c r="A24" s="21">
        <v>20</v>
      </c>
      <c r="B24" s="267" t="s">
        <v>122</v>
      </c>
      <c r="C24" s="23">
        <f t="shared" si="13"/>
        <v>66</v>
      </c>
      <c r="D24" s="24">
        <f t="shared" si="14"/>
        <v>5</v>
      </c>
      <c r="E24" s="24">
        <f t="shared" si="15"/>
        <v>19</v>
      </c>
      <c r="F24" s="24">
        <f t="shared" si="16"/>
        <v>4</v>
      </c>
      <c r="G24" s="24">
        <f t="shared" si="17"/>
        <v>0</v>
      </c>
      <c r="H24" s="24">
        <f t="shared" si="5"/>
        <v>38</v>
      </c>
      <c r="I24" s="24">
        <f t="shared" si="18"/>
        <v>0</v>
      </c>
      <c r="J24" s="24">
        <f t="shared" si="7"/>
        <v>0</v>
      </c>
      <c r="K24" s="24">
        <f t="shared" si="19"/>
        <v>0</v>
      </c>
      <c r="L24" s="18">
        <v>10</v>
      </c>
      <c r="M24" s="18">
        <v>4</v>
      </c>
      <c r="N24" s="18"/>
      <c r="O24" s="18">
        <v>0</v>
      </c>
      <c r="P24" s="18"/>
      <c r="Q24" s="18">
        <v>4</v>
      </c>
      <c r="R24" s="18">
        <v>5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>
        <v>20</v>
      </c>
      <c r="AH24" s="18">
        <v>4</v>
      </c>
      <c r="AI24" s="18">
        <v>9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>
        <v>3</v>
      </c>
      <c r="AZ24" s="18"/>
      <c r="BA24" s="18"/>
      <c r="BB24" s="18">
        <v>1</v>
      </c>
      <c r="BC24" s="18"/>
      <c r="BD24" s="19">
        <v>1</v>
      </c>
      <c r="BE24" s="19"/>
      <c r="BF24" s="19"/>
      <c r="BG24" s="19"/>
      <c r="BH24" s="19"/>
      <c r="BI24" s="19"/>
      <c r="BJ24" s="19"/>
      <c r="BK24" s="19"/>
      <c r="BL24" s="20"/>
      <c r="BM24" s="19"/>
      <c r="BN24" s="19"/>
      <c r="BO24" s="19"/>
      <c r="BP24" s="19"/>
      <c r="BQ24" s="19"/>
      <c r="BR24" s="19"/>
      <c r="BS24" s="19"/>
      <c r="BT24" s="19"/>
      <c r="BU24" s="19">
        <v>2</v>
      </c>
      <c r="BV24" s="19"/>
      <c r="BW24" s="19"/>
      <c r="BX24" s="19"/>
      <c r="BY24" s="19"/>
      <c r="BZ24" s="19"/>
      <c r="CA24" s="19">
        <v>2</v>
      </c>
      <c r="CB24" s="19"/>
      <c r="CC24" s="19"/>
      <c r="CD24" s="19"/>
      <c r="CE24" s="19">
        <v>1</v>
      </c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</row>
    <row r="25" spans="1:102" ht="31.5">
      <c r="A25" s="21">
        <v>21</v>
      </c>
      <c r="B25" s="267" t="s">
        <v>123</v>
      </c>
      <c r="C25" s="23">
        <f t="shared" si="13"/>
        <v>7</v>
      </c>
      <c r="D25" s="24">
        <f t="shared" si="14"/>
        <v>0</v>
      </c>
      <c r="E25" s="24">
        <f t="shared" si="15"/>
        <v>2</v>
      </c>
      <c r="F25" s="24">
        <f t="shared" si="16"/>
        <v>2</v>
      </c>
      <c r="G25" s="24">
        <f t="shared" si="17"/>
        <v>1</v>
      </c>
      <c r="H25" s="24">
        <f t="shared" si="5"/>
        <v>2</v>
      </c>
      <c r="I25" s="24">
        <f t="shared" si="18"/>
        <v>0</v>
      </c>
      <c r="J25" s="24">
        <f t="shared" si="7"/>
        <v>0</v>
      </c>
      <c r="K25" s="24">
        <f t="shared" si="19"/>
        <v>0</v>
      </c>
      <c r="L25" s="18">
        <v>1</v>
      </c>
      <c r="M25" s="18"/>
      <c r="N25" s="18"/>
      <c r="O25" s="18">
        <v>0</v>
      </c>
      <c r="P25" s="18">
        <v>1</v>
      </c>
      <c r="Q25" s="18">
        <v>0</v>
      </c>
      <c r="R25" s="18">
        <v>1</v>
      </c>
      <c r="S25" s="18"/>
      <c r="T25" s="18">
        <v>1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>
        <v>2</v>
      </c>
      <c r="AZ25" s="18"/>
      <c r="BA25" s="18"/>
      <c r="BB25" s="18"/>
      <c r="BC25" s="18"/>
      <c r="BD25" s="19"/>
      <c r="BE25" s="19"/>
      <c r="BF25" s="19"/>
      <c r="BG25" s="19"/>
      <c r="BH25" s="19"/>
      <c r="BI25" s="19"/>
      <c r="BJ25" s="19"/>
      <c r="BK25" s="19"/>
      <c r="BL25" s="20"/>
      <c r="BM25" s="19"/>
      <c r="BN25" s="19"/>
      <c r="BO25" s="19"/>
      <c r="BP25" s="19"/>
      <c r="BQ25" s="19"/>
      <c r="BR25" s="19"/>
      <c r="BS25" s="19"/>
      <c r="BT25" s="19"/>
      <c r="BU25" s="19">
        <v>0</v>
      </c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</row>
    <row r="26" spans="1:102" ht="31.5">
      <c r="A26" s="21">
        <v>22</v>
      </c>
      <c r="B26" s="267" t="s">
        <v>124</v>
      </c>
      <c r="C26" s="23">
        <f t="shared" si="13"/>
        <v>20</v>
      </c>
      <c r="D26" s="24">
        <f t="shared" si="14"/>
        <v>4</v>
      </c>
      <c r="E26" s="24">
        <f t="shared" si="15"/>
        <v>3</v>
      </c>
      <c r="F26" s="24">
        <f t="shared" si="16"/>
        <v>0</v>
      </c>
      <c r="G26" s="24">
        <f t="shared" si="17"/>
        <v>5</v>
      </c>
      <c r="H26" s="24">
        <f t="shared" si="5"/>
        <v>8</v>
      </c>
      <c r="I26" s="24">
        <f t="shared" si="18"/>
        <v>0</v>
      </c>
      <c r="J26" s="24">
        <f t="shared" si="7"/>
        <v>0</v>
      </c>
      <c r="K26" s="24">
        <f t="shared" si="19"/>
        <v>0</v>
      </c>
      <c r="L26" s="18">
        <v>1</v>
      </c>
      <c r="M26" s="18">
        <v>2</v>
      </c>
      <c r="N26" s="18"/>
      <c r="O26" s="18">
        <v>0</v>
      </c>
      <c r="P26" s="18"/>
      <c r="Q26" s="18">
        <v>0</v>
      </c>
      <c r="R26" s="18"/>
      <c r="S26" s="18"/>
      <c r="T26" s="18"/>
      <c r="U26" s="18"/>
      <c r="V26" s="18"/>
      <c r="W26" s="18"/>
      <c r="X26" s="18"/>
      <c r="Y26" s="18"/>
      <c r="Z26" s="18">
        <v>1</v>
      </c>
      <c r="AA26" s="18"/>
      <c r="AB26" s="18"/>
      <c r="AC26" s="18"/>
      <c r="AD26" s="18">
        <v>1</v>
      </c>
      <c r="AE26" s="18">
        <v>1</v>
      </c>
      <c r="AF26" s="18"/>
      <c r="AG26" s="18">
        <v>2</v>
      </c>
      <c r="AH26" s="18"/>
      <c r="AI26" s="18"/>
      <c r="AJ26" s="18"/>
      <c r="AK26" s="18"/>
      <c r="AL26" s="18"/>
      <c r="AM26" s="18">
        <v>2</v>
      </c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>
        <v>1</v>
      </c>
      <c r="AZ26" s="18">
        <v>1</v>
      </c>
      <c r="BA26" s="18">
        <v>1</v>
      </c>
      <c r="BB26" s="18"/>
      <c r="BC26" s="18"/>
      <c r="BD26" s="19">
        <v>1</v>
      </c>
      <c r="BE26" s="19"/>
      <c r="BF26" s="19">
        <v>1</v>
      </c>
      <c r="BG26" s="19">
        <v>1</v>
      </c>
      <c r="BH26" s="19"/>
      <c r="BI26" s="19"/>
      <c r="BJ26" s="19"/>
      <c r="BK26" s="19"/>
      <c r="BL26" s="20"/>
      <c r="BM26" s="19"/>
      <c r="BN26" s="19"/>
      <c r="BO26" s="19"/>
      <c r="BP26" s="19"/>
      <c r="BQ26" s="19"/>
      <c r="BR26" s="19"/>
      <c r="BS26" s="19"/>
      <c r="BT26" s="19"/>
      <c r="BU26" s="19">
        <v>0</v>
      </c>
      <c r="BV26" s="19"/>
      <c r="BW26" s="19"/>
      <c r="BX26" s="19"/>
      <c r="BY26" s="19"/>
      <c r="BZ26" s="19">
        <v>1</v>
      </c>
      <c r="CA26" s="19">
        <v>2</v>
      </c>
      <c r="CB26" s="19"/>
      <c r="CC26" s="19"/>
      <c r="CD26" s="19"/>
      <c r="CE26" s="19"/>
      <c r="CF26" s="19">
        <v>1</v>
      </c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</row>
    <row r="27" spans="1:102" ht="31.5">
      <c r="A27" s="21">
        <v>23</v>
      </c>
      <c r="B27" s="267" t="s">
        <v>125</v>
      </c>
      <c r="C27" s="23">
        <f t="shared" si="13"/>
        <v>15</v>
      </c>
      <c r="D27" s="24">
        <f t="shared" si="14"/>
        <v>0</v>
      </c>
      <c r="E27" s="24">
        <f t="shared" si="15"/>
        <v>7</v>
      </c>
      <c r="F27" s="24">
        <f t="shared" si="16"/>
        <v>2</v>
      </c>
      <c r="G27" s="24">
        <f t="shared" si="17"/>
        <v>0</v>
      </c>
      <c r="H27" s="24">
        <f t="shared" si="5"/>
        <v>6</v>
      </c>
      <c r="I27" s="24">
        <f t="shared" si="18"/>
        <v>0</v>
      </c>
      <c r="J27" s="24">
        <f t="shared" si="7"/>
        <v>0</v>
      </c>
      <c r="K27" s="24">
        <f t="shared" si="19"/>
        <v>0</v>
      </c>
      <c r="L27" s="18">
        <v>5</v>
      </c>
      <c r="M27" s="18">
        <v>1</v>
      </c>
      <c r="N27" s="18"/>
      <c r="O27" s="18">
        <v>0</v>
      </c>
      <c r="P27" s="18"/>
      <c r="Q27" s="18">
        <v>2</v>
      </c>
      <c r="R27" s="18">
        <v>1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>
        <v>3</v>
      </c>
      <c r="AZ27" s="18"/>
      <c r="BA27" s="18">
        <v>1</v>
      </c>
      <c r="BB27" s="18"/>
      <c r="BC27" s="18"/>
      <c r="BD27" s="19">
        <v>1</v>
      </c>
      <c r="BE27" s="19"/>
      <c r="BF27" s="19"/>
      <c r="BG27" s="19"/>
      <c r="BH27" s="19"/>
      <c r="BI27" s="19">
        <v>1</v>
      </c>
      <c r="BJ27" s="19"/>
      <c r="BK27" s="19"/>
      <c r="BL27" s="20"/>
      <c r="BM27" s="19"/>
      <c r="BN27" s="19"/>
      <c r="BO27" s="19"/>
      <c r="BP27" s="19"/>
      <c r="BQ27" s="19"/>
      <c r="BR27" s="19"/>
      <c r="BS27" s="19"/>
      <c r="BT27" s="19"/>
      <c r="BU27" s="19">
        <v>0</v>
      </c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</row>
    <row r="28" spans="1:102" ht="31.5">
      <c r="A28" s="21">
        <v>24</v>
      </c>
      <c r="B28" s="267" t="s">
        <v>126</v>
      </c>
      <c r="C28" s="23">
        <f t="shared" si="13"/>
        <v>35</v>
      </c>
      <c r="D28" s="24">
        <f t="shared" si="14"/>
        <v>11</v>
      </c>
      <c r="E28" s="24">
        <f t="shared" si="15"/>
        <v>6</v>
      </c>
      <c r="F28" s="24">
        <f t="shared" si="16"/>
        <v>1</v>
      </c>
      <c r="G28" s="24">
        <f t="shared" si="17"/>
        <v>5</v>
      </c>
      <c r="H28" s="24">
        <f t="shared" si="5"/>
        <v>12</v>
      </c>
      <c r="I28" s="24">
        <f t="shared" si="18"/>
        <v>0</v>
      </c>
      <c r="J28" s="24">
        <f t="shared" si="7"/>
        <v>0</v>
      </c>
      <c r="K28" s="24">
        <f t="shared" si="19"/>
        <v>0</v>
      </c>
      <c r="L28" s="18">
        <v>2</v>
      </c>
      <c r="M28" s="18">
        <v>2</v>
      </c>
      <c r="N28" s="18"/>
      <c r="O28" s="18">
        <v>0</v>
      </c>
      <c r="P28" s="18"/>
      <c r="Q28" s="18">
        <v>0</v>
      </c>
      <c r="R28" s="18">
        <v>2</v>
      </c>
      <c r="S28" s="18"/>
      <c r="T28" s="18"/>
      <c r="U28" s="18"/>
      <c r="V28" s="18"/>
      <c r="W28" s="18"/>
      <c r="X28" s="18"/>
      <c r="Y28" s="18">
        <v>1</v>
      </c>
      <c r="Z28" s="18">
        <v>1</v>
      </c>
      <c r="AA28" s="18"/>
      <c r="AB28" s="18"/>
      <c r="AC28" s="18"/>
      <c r="AD28" s="18">
        <v>1</v>
      </c>
      <c r="AE28" s="18"/>
      <c r="AF28" s="18"/>
      <c r="AG28" s="18"/>
      <c r="AH28" s="18"/>
      <c r="AI28" s="18">
        <v>4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>
        <v>1</v>
      </c>
      <c r="AV28" s="18"/>
      <c r="AW28" s="18"/>
      <c r="AX28" s="18"/>
      <c r="AY28" s="18">
        <v>1</v>
      </c>
      <c r="AZ28" s="18">
        <v>3</v>
      </c>
      <c r="BA28" s="18"/>
      <c r="BB28" s="18"/>
      <c r="BC28" s="18">
        <v>2</v>
      </c>
      <c r="BD28" s="19">
        <v>1</v>
      </c>
      <c r="BE28" s="19"/>
      <c r="BF28" s="19">
        <v>1</v>
      </c>
      <c r="BG28" s="19">
        <v>2</v>
      </c>
      <c r="BH28" s="19"/>
      <c r="BI28" s="19"/>
      <c r="BJ28" s="19"/>
      <c r="BK28" s="19"/>
      <c r="BL28" s="20"/>
      <c r="BM28" s="19"/>
      <c r="BN28" s="19"/>
      <c r="BO28" s="19"/>
      <c r="BP28" s="19"/>
      <c r="BQ28" s="19"/>
      <c r="BR28" s="19"/>
      <c r="BS28" s="19"/>
      <c r="BT28" s="19"/>
      <c r="BU28" s="19">
        <v>2</v>
      </c>
      <c r="BV28" s="19"/>
      <c r="BW28" s="19"/>
      <c r="BX28" s="19">
        <v>2</v>
      </c>
      <c r="BY28" s="19"/>
      <c r="BZ28" s="19"/>
      <c r="CA28" s="19">
        <v>2</v>
      </c>
      <c r="CB28" s="19">
        <v>1</v>
      </c>
      <c r="CC28" s="19"/>
      <c r="CD28" s="19"/>
      <c r="CE28" s="19">
        <v>1</v>
      </c>
      <c r="CF28" s="19">
        <v>3</v>
      </c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</row>
    <row r="29" spans="1:102" ht="47.25">
      <c r="A29" s="21">
        <v>25</v>
      </c>
      <c r="B29" s="267" t="s">
        <v>127</v>
      </c>
      <c r="C29" s="23">
        <f t="shared" si="13"/>
        <v>12</v>
      </c>
      <c r="D29" s="24">
        <f t="shared" si="14"/>
        <v>3</v>
      </c>
      <c r="E29" s="24">
        <f t="shared" si="15"/>
        <v>3</v>
      </c>
      <c r="F29" s="24">
        <f t="shared" si="16"/>
        <v>0</v>
      </c>
      <c r="G29" s="24">
        <f t="shared" si="17"/>
        <v>2</v>
      </c>
      <c r="H29" s="24">
        <f t="shared" si="5"/>
        <v>4</v>
      </c>
      <c r="I29" s="24">
        <f t="shared" si="18"/>
        <v>0</v>
      </c>
      <c r="J29" s="24">
        <f t="shared" si="7"/>
        <v>0</v>
      </c>
      <c r="K29" s="24">
        <f t="shared" si="19"/>
        <v>0</v>
      </c>
      <c r="L29" s="18">
        <v>2</v>
      </c>
      <c r="M29" s="18">
        <v>1</v>
      </c>
      <c r="N29" s="18"/>
      <c r="O29" s="18">
        <v>0</v>
      </c>
      <c r="P29" s="18"/>
      <c r="Q29" s="18">
        <v>0</v>
      </c>
      <c r="R29" s="18"/>
      <c r="S29" s="18"/>
      <c r="T29" s="18"/>
      <c r="U29" s="18"/>
      <c r="V29" s="18"/>
      <c r="W29" s="18"/>
      <c r="X29" s="18"/>
      <c r="Y29" s="18"/>
      <c r="Z29" s="18">
        <v>1</v>
      </c>
      <c r="AA29" s="18"/>
      <c r="AB29" s="18"/>
      <c r="AC29" s="18"/>
      <c r="AD29" s="18"/>
      <c r="AE29" s="18"/>
      <c r="AF29" s="18"/>
      <c r="AG29" s="18">
        <v>1</v>
      </c>
      <c r="AH29" s="18"/>
      <c r="AI29" s="18">
        <v>1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>
        <v>1</v>
      </c>
      <c r="BA29" s="18"/>
      <c r="BB29" s="18"/>
      <c r="BC29" s="18">
        <v>1</v>
      </c>
      <c r="BD29" s="19"/>
      <c r="BE29" s="19"/>
      <c r="BF29" s="19">
        <v>1</v>
      </c>
      <c r="BG29" s="19"/>
      <c r="BH29" s="19"/>
      <c r="BI29" s="19"/>
      <c r="BJ29" s="19"/>
      <c r="BK29" s="19"/>
      <c r="BL29" s="20"/>
      <c r="BM29" s="19"/>
      <c r="BN29" s="19"/>
      <c r="BO29" s="19"/>
      <c r="BP29" s="19"/>
      <c r="BQ29" s="19"/>
      <c r="BR29" s="19"/>
      <c r="BS29" s="19"/>
      <c r="BT29" s="19"/>
      <c r="BU29" s="19">
        <v>1</v>
      </c>
      <c r="BV29" s="19"/>
      <c r="BW29" s="19"/>
      <c r="BX29" s="19"/>
      <c r="BY29" s="19"/>
      <c r="BZ29" s="19"/>
      <c r="CA29" s="19">
        <v>2</v>
      </c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</row>
    <row r="30" spans="1:102" ht="15.75">
      <c r="A30" s="21">
        <v>26</v>
      </c>
      <c r="B30" s="267" t="s">
        <v>128</v>
      </c>
      <c r="C30" s="23">
        <f t="shared" si="13"/>
        <v>2</v>
      </c>
      <c r="D30" s="24">
        <f t="shared" si="14"/>
        <v>0</v>
      </c>
      <c r="E30" s="24">
        <f t="shared" si="15"/>
        <v>0</v>
      </c>
      <c r="F30" s="24">
        <f t="shared" si="16"/>
        <v>0</v>
      </c>
      <c r="G30" s="24">
        <f t="shared" si="17"/>
        <v>0</v>
      </c>
      <c r="H30" s="24">
        <f t="shared" si="5"/>
        <v>0</v>
      </c>
      <c r="I30" s="24">
        <f t="shared" si="18"/>
        <v>0</v>
      </c>
      <c r="J30" s="24">
        <f t="shared" si="7"/>
        <v>0</v>
      </c>
      <c r="K30" s="24">
        <f t="shared" si="19"/>
        <v>2</v>
      </c>
      <c r="L30" s="18"/>
      <c r="M30" s="18"/>
      <c r="N30" s="18"/>
      <c r="O30" s="18">
        <v>0</v>
      </c>
      <c r="P30" s="18"/>
      <c r="Q30" s="18">
        <v>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9"/>
      <c r="BE30" s="19"/>
      <c r="BF30" s="19"/>
      <c r="BG30" s="19"/>
      <c r="BH30" s="19"/>
      <c r="BI30" s="19"/>
      <c r="BJ30" s="19"/>
      <c r="BK30" s="19"/>
      <c r="BL30" s="20"/>
      <c r="BM30" s="19"/>
      <c r="BN30" s="19"/>
      <c r="BO30" s="19"/>
      <c r="BP30" s="19"/>
      <c r="BQ30" s="19"/>
      <c r="BR30" s="19"/>
      <c r="BS30" s="19"/>
      <c r="BT30" s="19"/>
      <c r="BU30" s="19">
        <v>0</v>
      </c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34"/>
      <c r="CI30" s="34"/>
      <c r="CJ30" s="34"/>
      <c r="CK30" s="34"/>
      <c r="CL30" s="34"/>
      <c r="CM30" s="34"/>
      <c r="CN30" s="34"/>
      <c r="CO30" s="34"/>
      <c r="CP30" s="34"/>
      <c r="CQ30" s="34">
        <v>1</v>
      </c>
      <c r="CR30" s="34"/>
      <c r="CS30" s="34"/>
      <c r="CT30" s="34">
        <v>1</v>
      </c>
      <c r="CU30" s="34"/>
      <c r="CV30" s="34"/>
      <c r="CW30" s="34"/>
      <c r="CX30" s="35"/>
    </row>
    <row r="31" spans="1:102" ht="16.5" thickBot="1">
      <c r="A31" s="21">
        <v>27</v>
      </c>
      <c r="B31" s="267" t="s">
        <v>129</v>
      </c>
      <c r="C31" s="23">
        <f t="shared" si="13"/>
        <v>16</v>
      </c>
      <c r="D31" s="24">
        <f t="shared" si="14"/>
        <v>5</v>
      </c>
      <c r="E31" s="24">
        <f t="shared" si="15"/>
        <v>1</v>
      </c>
      <c r="F31" s="24">
        <f t="shared" si="16"/>
        <v>2</v>
      </c>
      <c r="G31" s="24">
        <f t="shared" si="17"/>
        <v>3</v>
      </c>
      <c r="H31" s="24">
        <f t="shared" si="5"/>
        <v>5</v>
      </c>
      <c r="I31" s="24">
        <f t="shared" si="18"/>
        <v>0</v>
      </c>
      <c r="J31" s="24">
        <f t="shared" si="7"/>
        <v>0</v>
      </c>
      <c r="K31" s="24">
        <f t="shared" si="19"/>
        <v>0</v>
      </c>
      <c r="L31" s="18"/>
      <c r="M31" s="18"/>
      <c r="N31" s="18"/>
      <c r="O31" s="18">
        <v>0</v>
      </c>
      <c r="P31" s="18">
        <v>1</v>
      </c>
      <c r="Q31" s="18">
        <v>0</v>
      </c>
      <c r="R31" s="18">
        <v>1</v>
      </c>
      <c r="S31" s="18"/>
      <c r="T31" s="18"/>
      <c r="U31" s="18"/>
      <c r="V31" s="18"/>
      <c r="W31" s="18"/>
      <c r="X31" s="18"/>
      <c r="Y31" s="18">
        <v>0</v>
      </c>
      <c r="Z31" s="18">
        <v>1</v>
      </c>
      <c r="AA31" s="18">
        <v>1</v>
      </c>
      <c r="AB31" s="18"/>
      <c r="AC31" s="18"/>
      <c r="AD31" s="18"/>
      <c r="AE31" s="18"/>
      <c r="AF31" s="18"/>
      <c r="AG31" s="18"/>
      <c r="AH31" s="18">
        <v>1</v>
      </c>
      <c r="AI31" s="18">
        <v>2</v>
      </c>
      <c r="AJ31" s="18"/>
      <c r="AK31" s="18"/>
      <c r="AL31" s="18"/>
      <c r="AM31" s="18">
        <v>1</v>
      </c>
      <c r="AN31" s="18"/>
      <c r="AO31" s="18"/>
      <c r="AP31" s="18"/>
      <c r="AQ31" s="18"/>
      <c r="AR31" s="18"/>
      <c r="AS31" s="18">
        <v>1</v>
      </c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9">
        <v>2</v>
      </c>
      <c r="BE31" s="19"/>
      <c r="BF31" s="19"/>
      <c r="BG31" s="19"/>
      <c r="BH31" s="19"/>
      <c r="BI31" s="19"/>
      <c r="BJ31" s="19"/>
      <c r="BK31" s="19"/>
      <c r="BL31" s="20"/>
      <c r="BM31" s="19"/>
      <c r="BN31" s="19"/>
      <c r="BO31" s="19"/>
      <c r="BP31" s="19"/>
      <c r="BQ31" s="19"/>
      <c r="BR31" s="19"/>
      <c r="BS31" s="19"/>
      <c r="BT31" s="19"/>
      <c r="BU31" s="19">
        <v>0</v>
      </c>
      <c r="BV31" s="19"/>
      <c r="BW31" s="19">
        <v>1</v>
      </c>
      <c r="BX31" s="19"/>
      <c r="BY31" s="19"/>
      <c r="BZ31" s="19">
        <v>1</v>
      </c>
      <c r="CA31" s="19"/>
      <c r="CB31" s="19">
        <v>1</v>
      </c>
      <c r="CC31" s="19"/>
      <c r="CD31" s="19"/>
      <c r="CE31" s="19"/>
      <c r="CF31" s="19">
        <v>2</v>
      </c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</row>
    <row r="32" spans="1:102" s="41" customFormat="1" ht="27.75" thickBot="1">
      <c r="A32" s="36"/>
      <c r="B32" s="37" t="s">
        <v>130</v>
      </c>
      <c r="C32" s="31">
        <f>SUM(C22:C31)</f>
        <v>188</v>
      </c>
      <c r="D32" s="38">
        <f>SUM(D22:D31)</f>
        <v>32</v>
      </c>
      <c r="E32" s="38">
        <f t="shared" ref="E32:K32" si="20">SUM(E22:E31)</f>
        <v>41</v>
      </c>
      <c r="F32" s="38">
        <f>SUM(F22:F31)</f>
        <v>11</v>
      </c>
      <c r="G32" s="38">
        <f t="shared" si="20"/>
        <v>20</v>
      </c>
      <c r="H32" s="38">
        <f t="shared" si="20"/>
        <v>77</v>
      </c>
      <c r="I32" s="38">
        <f>SUM(I22:I31)</f>
        <v>0</v>
      </c>
      <c r="J32" s="38">
        <f t="shared" si="20"/>
        <v>0</v>
      </c>
      <c r="K32" s="39">
        <f t="shared" si="20"/>
        <v>7</v>
      </c>
      <c r="L32" s="32">
        <f>SUM(L22:L31)</f>
        <v>21</v>
      </c>
      <c r="M32" s="32">
        <f t="shared" ref="M32:BX32" si="21">SUM(M22:M31)</f>
        <v>10</v>
      </c>
      <c r="N32" s="32">
        <f t="shared" si="21"/>
        <v>0</v>
      </c>
      <c r="O32" s="32">
        <f t="shared" si="21"/>
        <v>0</v>
      </c>
      <c r="P32" s="32">
        <f t="shared" si="21"/>
        <v>2</v>
      </c>
      <c r="Q32" s="32">
        <f t="shared" si="21"/>
        <v>6</v>
      </c>
      <c r="R32" s="32">
        <f t="shared" si="21"/>
        <v>10</v>
      </c>
      <c r="S32" s="32">
        <f t="shared" si="21"/>
        <v>0</v>
      </c>
      <c r="T32" s="32">
        <f t="shared" si="21"/>
        <v>1</v>
      </c>
      <c r="U32" s="32">
        <f t="shared" si="21"/>
        <v>0</v>
      </c>
      <c r="V32" s="32">
        <f t="shared" si="21"/>
        <v>0</v>
      </c>
      <c r="W32" s="32">
        <f t="shared" si="21"/>
        <v>0</v>
      </c>
      <c r="X32" s="32">
        <f t="shared" si="21"/>
        <v>0</v>
      </c>
      <c r="Y32" s="32">
        <f t="shared" si="21"/>
        <v>3</v>
      </c>
      <c r="Z32" s="32">
        <f t="shared" si="21"/>
        <v>4</v>
      </c>
      <c r="AA32" s="32">
        <f t="shared" si="21"/>
        <v>3</v>
      </c>
      <c r="AB32" s="32">
        <f t="shared" si="21"/>
        <v>0</v>
      </c>
      <c r="AC32" s="32">
        <f t="shared" si="21"/>
        <v>0</v>
      </c>
      <c r="AD32" s="32">
        <f t="shared" si="21"/>
        <v>2</v>
      </c>
      <c r="AE32" s="32">
        <f t="shared" si="21"/>
        <v>2</v>
      </c>
      <c r="AF32" s="32">
        <f t="shared" si="21"/>
        <v>0</v>
      </c>
      <c r="AG32" s="32">
        <f t="shared" si="21"/>
        <v>23</v>
      </c>
      <c r="AH32" s="32">
        <f t="shared" si="21"/>
        <v>5</v>
      </c>
      <c r="AI32" s="32">
        <f t="shared" si="21"/>
        <v>16</v>
      </c>
      <c r="AJ32" s="32">
        <f t="shared" si="21"/>
        <v>0</v>
      </c>
      <c r="AK32" s="32">
        <f t="shared" si="21"/>
        <v>0</v>
      </c>
      <c r="AL32" s="32">
        <f t="shared" si="21"/>
        <v>0</v>
      </c>
      <c r="AM32" s="32">
        <f t="shared" si="21"/>
        <v>3</v>
      </c>
      <c r="AN32" s="32">
        <f t="shared" si="21"/>
        <v>0</v>
      </c>
      <c r="AO32" s="32">
        <f t="shared" si="21"/>
        <v>0</v>
      </c>
      <c r="AP32" s="32">
        <f t="shared" si="21"/>
        <v>0</v>
      </c>
      <c r="AQ32" s="32">
        <f t="shared" si="21"/>
        <v>0</v>
      </c>
      <c r="AR32" s="32">
        <f t="shared" si="21"/>
        <v>0</v>
      </c>
      <c r="AS32" s="32">
        <f t="shared" si="21"/>
        <v>1</v>
      </c>
      <c r="AT32" s="32">
        <f t="shared" si="21"/>
        <v>0</v>
      </c>
      <c r="AU32" s="32">
        <f t="shared" si="21"/>
        <v>1</v>
      </c>
      <c r="AV32" s="32">
        <f t="shared" si="21"/>
        <v>0</v>
      </c>
      <c r="AW32" s="32">
        <f t="shared" si="21"/>
        <v>0</v>
      </c>
      <c r="AX32" s="32">
        <f t="shared" si="21"/>
        <v>0</v>
      </c>
      <c r="AY32" s="32">
        <f t="shared" si="21"/>
        <v>10</v>
      </c>
      <c r="AZ32" s="32">
        <f t="shared" si="21"/>
        <v>5</v>
      </c>
      <c r="BA32" s="32">
        <f t="shared" si="21"/>
        <v>2</v>
      </c>
      <c r="BB32" s="32">
        <f t="shared" si="21"/>
        <v>2</v>
      </c>
      <c r="BC32" s="32">
        <f t="shared" si="21"/>
        <v>3</v>
      </c>
      <c r="BD32" s="32">
        <f t="shared" si="21"/>
        <v>6</v>
      </c>
      <c r="BE32" s="32">
        <f t="shared" si="21"/>
        <v>0</v>
      </c>
      <c r="BF32" s="32">
        <f t="shared" si="21"/>
        <v>3</v>
      </c>
      <c r="BG32" s="32">
        <f t="shared" si="21"/>
        <v>4</v>
      </c>
      <c r="BH32" s="32">
        <f t="shared" si="21"/>
        <v>0</v>
      </c>
      <c r="BI32" s="32">
        <f t="shared" si="21"/>
        <v>1</v>
      </c>
      <c r="BJ32" s="32">
        <f t="shared" si="21"/>
        <v>0</v>
      </c>
      <c r="BK32" s="32">
        <f t="shared" si="21"/>
        <v>0</v>
      </c>
      <c r="BL32" s="32">
        <f t="shared" si="21"/>
        <v>0</v>
      </c>
      <c r="BM32" s="32">
        <f t="shared" si="21"/>
        <v>0</v>
      </c>
      <c r="BN32" s="32">
        <f t="shared" si="21"/>
        <v>0</v>
      </c>
      <c r="BO32" s="32">
        <f t="shared" si="21"/>
        <v>0</v>
      </c>
      <c r="BP32" s="32">
        <f t="shared" si="21"/>
        <v>0</v>
      </c>
      <c r="BQ32" s="32">
        <f t="shared" si="21"/>
        <v>0</v>
      </c>
      <c r="BR32" s="32">
        <f t="shared" si="21"/>
        <v>0</v>
      </c>
      <c r="BS32" s="32">
        <f t="shared" si="21"/>
        <v>0</v>
      </c>
      <c r="BT32" s="32">
        <f t="shared" si="21"/>
        <v>0</v>
      </c>
      <c r="BU32" s="32">
        <f t="shared" si="21"/>
        <v>6</v>
      </c>
      <c r="BV32" s="32">
        <f t="shared" si="21"/>
        <v>0</v>
      </c>
      <c r="BW32" s="40">
        <f t="shared" si="21"/>
        <v>1</v>
      </c>
      <c r="BX32" s="40">
        <f t="shared" si="21"/>
        <v>2</v>
      </c>
      <c r="BY32" s="40">
        <f t="shared" ref="BY32:CX32" si="22">SUM(BY22:BY31)</f>
        <v>1</v>
      </c>
      <c r="BZ32" s="40">
        <f t="shared" si="22"/>
        <v>2</v>
      </c>
      <c r="CA32" s="40">
        <f t="shared" si="22"/>
        <v>8</v>
      </c>
      <c r="CB32" s="40">
        <f t="shared" si="22"/>
        <v>2</v>
      </c>
      <c r="CC32" s="40">
        <f t="shared" si="22"/>
        <v>0</v>
      </c>
      <c r="CD32" s="40">
        <f t="shared" si="22"/>
        <v>2</v>
      </c>
      <c r="CE32" s="40">
        <f t="shared" si="22"/>
        <v>2</v>
      </c>
      <c r="CF32" s="40">
        <f t="shared" si="22"/>
        <v>6</v>
      </c>
      <c r="CG32" s="40">
        <f t="shared" si="22"/>
        <v>0</v>
      </c>
      <c r="CH32" s="40">
        <f t="shared" si="22"/>
        <v>2</v>
      </c>
      <c r="CI32" s="40">
        <f t="shared" si="22"/>
        <v>0</v>
      </c>
      <c r="CJ32" s="40">
        <f t="shared" si="22"/>
        <v>0</v>
      </c>
      <c r="CK32" s="40">
        <f t="shared" si="22"/>
        <v>1</v>
      </c>
      <c r="CL32" s="40">
        <f t="shared" si="22"/>
        <v>0</v>
      </c>
      <c r="CM32" s="40">
        <f t="shared" si="22"/>
        <v>0</v>
      </c>
      <c r="CN32" s="40">
        <f t="shared" si="22"/>
        <v>0</v>
      </c>
      <c r="CO32" s="40">
        <f t="shared" si="22"/>
        <v>0</v>
      </c>
      <c r="CP32" s="40">
        <f t="shared" si="22"/>
        <v>0</v>
      </c>
      <c r="CQ32" s="40">
        <f t="shared" si="22"/>
        <v>2</v>
      </c>
      <c r="CR32" s="40">
        <f t="shared" si="22"/>
        <v>0</v>
      </c>
      <c r="CS32" s="40">
        <f t="shared" si="22"/>
        <v>1</v>
      </c>
      <c r="CT32" s="40">
        <f t="shared" si="22"/>
        <v>1</v>
      </c>
      <c r="CU32" s="40">
        <f t="shared" si="22"/>
        <v>0</v>
      </c>
      <c r="CV32" s="40">
        <f t="shared" si="22"/>
        <v>0</v>
      </c>
      <c r="CW32" s="40">
        <f t="shared" si="22"/>
        <v>0</v>
      </c>
      <c r="CX32" s="40">
        <f t="shared" si="22"/>
        <v>0</v>
      </c>
    </row>
    <row r="33" spans="1:102" ht="15.75">
      <c r="A33" s="21">
        <v>28</v>
      </c>
      <c r="B33" s="267" t="s">
        <v>131</v>
      </c>
      <c r="C33" s="23">
        <f t="shared" ref="C33:C36" si="23">SUM(L33:CX33)</f>
        <v>5</v>
      </c>
      <c r="D33" s="24">
        <f t="shared" ref="D33:D36" si="24">SUM(BU33:CG33)</f>
        <v>2</v>
      </c>
      <c r="E33" s="24">
        <f t="shared" ref="E33:E36" si="25">SUM(L33+M33+R33+V33+W33+X33)</f>
        <v>0</v>
      </c>
      <c r="F33" s="24">
        <f t="shared" ref="F33:F36" si="26">SUM(N33+O33+P33+Q33+S33+T33+U33+AS33+AT33+AU33+AV33+AX33+BN33+BP33+BR33+BS33+BT33)</f>
        <v>1</v>
      </c>
      <c r="G33" s="24">
        <f t="shared" ref="G33:G36" si="27">SUM(Y33+Z33+AA33+AB33+AC33+AD33+AE33+AF33+AM33+AN33+AO33+AP33+BC33+BM33)</f>
        <v>0</v>
      </c>
      <c r="H33" s="24">
        <f t="shared" si="5"/>
        <v>2</v>
      </c>
      <c r="I33" s="24">
        <f t="shared" ref="I33:I36" si="28">SUM(AL33+AQ33+AR33+BK33+BL33+BQ33)</f>
        <v>0</v>
      </c>
      <c r="J33" s="24">
        <f t="shared" si="7"/>
        <v>0</v>
      </c>
      <c r="K33" s="24">
        <f t="shared" ref="K33:K36" si="29">SUM(CH33:CX33)</f>
        <v>0</v>
      </c>
      <c r="L33" s="18"/>
      <c r="M33" s="18"/>
      <c r="N33" s="18"/>
      <c r="O33" s="18">
        <v>0</v>
      </c>
      <c r="P33" s="18"/>
      <c r="Q33" s="18">
        <v>1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>
        <v>2</v>
      </c>
      <c r="AZ33" s="18"/>
      <c r="BA33" s="18"/>
      <c r="BB33" s="18"/>
      <c r="BC33" s="18"/>
      <c r="BD33" s="19"/>
      <c r="BE33" s="19"/>
      <c r="BF33" s="19"/>
      <c r="BG33" s="19"/>
      <c r="BH33" s="19"/>
      <c r="BI33" s="19"/>
      <c r="BJ33" s="19"/>
      <c r="BK33" s="19"/>
      <c r="BL33" s="20"/>
      <c r="BM33" s="19"/>
      <c r="BN33" s="19"/>
      <c r="BO33" s="19"/>
      <c r="BP33" s="19"/>
      <c r="BQ33" s="19"/>
      <c r="BR33" s="19"/>
      <c r="BS33" s="19"/>
      <c r="BT33" s="19"/>
      <c r="BU33" s="19">
        <v>0</v>
      </c>
      <c r="BV33" s="19"/>
      <c r="BW33" s="19"/>
      <c r="BX33" s="19"/>
      <c r="BY33" s="19">
        <v>1</v>
      </c>
      <c r="BZ33" s="19"/>
      <c r="CA33" s="19"/>
      <c r="CB33" s="19"/>
      <c r="CC33" s="19">
        <v>1</v>
      </c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</row>
    <row r="34" spans="1:102" ht="15.75">
      <c r="A34" s="21">
        <v>29</v>
      </c>
      <c r="B34" s="267" t="s">
        <v>132</v>
      </c>
      <c r="C34" s="23">
        <f t="shared" si="23"/>
        <v>3</v>
      </c>
      <c r="D34" s="24">
        <f t="shared" si="24"/>
        <v>2</v>
      </c>
      <c r="E34" s="24">
        <f t="shared" si="25"/>
        <v>0</v>
      </c>
      <c r="F34" s="24">
        <f t="shared" si="26"/>
        <v>0</v>
      </c>
      <c r="G34" s="24">
        <f t="shared" si="27"/>
        <v>0</v>
      </c>
      <c r="H34" s="24">
        <f t="shared" si="5"/>
        <v>1</v>
      </c>
      <c r="I34" s="24">
        <f t="shared" si="28"/>
        <v>0</v>
      </c>
      <c r="J34" s="24">
        <f t="shared" si="7"/>
        <v>0</v>
      </c>
      <c r="K34" s="24">
        <f t="shared" si="29"/>
        <v>0</v>
      </c>
      <c r="L34" s="18"/>
      <c r="M34" s="18"/>
      <c r="N34" s="18"/>
      <c r="O34" s="18">
        <v>0</v>
      </c>
      <c r="P34" s="18"/>
      <c r="Q34" s="18">
        <v>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>
        <v>1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9"/>
      <c r="BE34" s="19"/>
      <c r="BF34" s="19"/>
      <c r="BG34" s="19"/>
      <c r="BH34" s="19"/>
      <c r="BI34" s="19"/>
      <c r="BJ34" s="19"/>
      <c r="BK34" s="19"/>
      <c r="BL34" s="20"/>
      <c r="BM34" s="19"/>
      <c r="BN34" s="19"/>
      <c r="BO34" s="19"/>
      <c r="BP34" s="19"/>
      <c r="BQ34" s="19"/>
      <c r="BR34" s="19"/>
      <c r="BS34" s="19"/>
      <c r="BT34" s="19"/>
      <c r="BU34" s="19">
        <v>0</v>
      </c>
      <c r="BV34" s="19"/>
      <c r="BW34" s="19"/>
      <c r="BX34" s="19"/>
      <c r="BY34" s="19"/>
      <c r="BZ34" s="19"/>
      <c r="CA34" s="19"/>
      <c r="CB34" s="19"/>
      <c r="CC34" s="19"/>
      <c r="CD34" s="19"/>
      <c r="CE34" s="19">
        <v>1</v>
      </c>
      <c r="CF34" s="19">
        <v>1</v>
      </c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</row>
    <row r="35" spans="1:102" ht="15.75">
      <c r="A35" s="21">
        <v>30</v>
      </c>
      <c r="B35" s="267" t="s">
        <v>133</v>
      </c>
      <c r="C35" s="23">
        <f t="shared" si="23"/>
        <v>0</v>
      </c>
      <c r="D35" s="24">
        <f t="shared" si="24"/>
        <v>0</v>
      </c>
      <c r="E35" s="24">
        <f t="shared" si="25"/>
        <v>0</v>
      </c>
      <c r="F35" s="24">
        <f t="shared" si="26"/>
        <v>0</v>
      </c>
      <c r="G35" s="24">
        <f t="shared" si="27"/>
        <v>0</v>
      </c>
      <c r="H35" s="24">
        <f t="shared" si="5"/>
        <v>0</v>
      </c>
      <c r="I35" s="24">
        <f t="shared" si="28"/>
        <v>0</v>
      </c>
      <c r="J35" s="24">
        <f t="shared" si="7"/>
        <v>0</v>
      </c>
      <c r="K35" s="24">
        <f t="shared" si="29"/>
        <v>0</v>
      </c>
      <c r="L35" s="18"/>
      <c r="M35" s="18"/>
      <c r="N35" s="18"/>
      <c r="O35" s="18">
        <v>0</v>
      </c>
      <c r="P35" s="18"/>
      <c r="Q35" s="18">
        <v>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9"/>
      <c r="BE35" s="19"/>
      <c r="BF35" s="19"/>
      <c r="BG35" s="19"/>
      <c r="BH35" s="19"/>
      <c r="BI35" s="19"/>
      <c r="BJ35" s="19"/>
      <c r="BK35" s="19"/>
      <c r="BL35" s="20"/>
      <c r="BM35" s="19"/>
      <c r="BN35" s="19"/>
      <c r="BO35" s="19"/>
      <c r="BP35" s="19"/>
      <c r="BQ35" s="19"/>
      <c r="BR35" s="19"/>
      <c r="BS35" s="19"/>
      <c r="BT35" s="19"/>
      <c r="BU35" s="19">
        <v>0</v>
      </c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</row>
    <row r="36" spans="1:102" ht="16.5" thickBot="1">
      <c r="A36" s="21">
        <v>31</v>
      </c>
      <c r="B36" s="267" t="s">
        <v>134</v>
      </c>
      <c r="C36" s="23">
        <f t="shared" si="23"/>
        <v>3</v>
      </c>
      <c r="D36" s="24">
        <f t="shared" si="24"/>
        <v>2</v>
      </c>
      <c r="E36" s="24">
        <f t="shared" si="25"/>
        <v>0</v>
      </c>
      <c r="F36" s="24">
        <f t="shared" si="26"/>
        <v>0</v>
      </c>
      <c r="G36" s="24">
        <f t="shared" si="27"/>
        <v>0</v>
      </c>
      <c r="H36" s="24">
        <f t="shared" si="5"/>
        <v>1</v>
      </c>
      <c r="I36" s="24">
        <f t="shared" si="28"/>
        <v>0</v>
      </c>
      <c r="J36" s="24">
        <f t="shared" si="7"/>
        <v>0</v>
      </c>
      <c r="K36" s="24">
        <f t="shared" si="29"/>
        <v>0</v>
      </c>
      <c r="L36" s="18"/>
      <c r="M36" s="18"/>
      <c r="N36" s="18"/>
      <c r="O36" s="18">
        <v>0</v>
      </c>
      <c r="P36" s="18"/>
      <c r="Q36" s="18">
        <v>0</v>
      </c>
      <c r="R36" s="18"/>
      <c r="S36" s="18"/>
      <c r="T36" s="18"/>
      <c r="U36" s="18"/>
      <c r="V36" s="18"/>
      <c r="W36" s="18"/>
      <c r="X36" s="18"/>
      <c r="Y36" s="18">
        <v>0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9">
        <v>1</v>
      </c>
      <c r="BE36" s="19"/>
      <c r="BF36" s="19"/>
      <c r="BG36" s="19"/>
      <c r="BH36" s="19"/>
      <c r="BI36" s="19"/>
      <c r="BJ36" s="19"/>
      <c r="BK36" s="19"/>
      <c r="BL36" s="20"/>
      <c r="BM36" s="19"/>
      <c r="BN36" s="19"/>
      <c r="BO36" s="19"/>
      <c r="BP36" s="19"/>
      <c r="BQ36" s="19"/>
      <c r="BR36" s="19"/>
      <c r="BS36" s="19"/>
      <c r="BT36" s="19"/>
      <c r="BU36" s="19">
        <v>0</v>
      </c>
      <c r="BV36" s="19"/>
      <c r="BW36" s="19"/>
      <c r="BX36" s="19"/>
      <c r="BY36" s="19"/>
      <c r="BZ36" s="19">
        <v>1</v>
      </c>
      <c r="CA36" s="19"/>
      <c r="CB36" s="19">
        <v>1</v>
      </c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</row>
    <row r="37" spans="1:102" s="41" customFormat="1" ht="41.25" thickBot="1">
      <c r="A37" s="36"/>
      <c r="B37" s="37" t="s">
        <v>135</v>
      </c>
      <c r="C37" s="31">
        <f>SUM(C33:C36)</f>
        <v>11</v>
      </c>
      <c r="D37" s="38">
        <f>SUM(D33:D36)</f>
        <v>6</v>
      </c>
      <c r="E37" s="38">
        <f t="shared" ref="E37:J37" si="30">SUM(E33:E36)</f>
        <v>0</v>
      </c>
      <c r="F37" s="38">
        <f t="shared" si="30"/>
        <v>1</v>
      </c>
      <c r="G37" s="38">
        <f t="shared" si="30"/>
        <v>0</v>
      </c>
      <c r="H37" s="38">
        <f t="shared" si="30"/>
        <v>4</v>
      </c>
      <c r="I37" s="38">
        <f t="shared" si="30"/>
        <v>0</v>
      </c>
      <c r="J37" s="38">
        <f t="shared" si="30"/>
        <v>0</v>
      </c>
      <c r="K37" s="38">
        <f>SUM(K33:K36)</f>
        <v>0</v>
      </c>
      <c r="L37" s="32">
        <f>SUM(L33:L36)</f>
        <v>0</v>
      </c>
      <c r="M37" s="32">
        <f t="shared" ref="M37:BX37" si="31">SUM(M33:M36)</f>
        <v>0</v>
      </c>
      <c r="N37" s="32">
        <f t="shared" si="31"/>
        <v>0</v>
      </c>
      <c r="O37" s="32">
        <f t="shared" si="31"/>
        <v>0</v>
      </c>
      <c r="P37" s="32">
        <f t="shared" si="31"/>
        <v>0</v>
      </c>
      <c r="Q37" s="32">
        <f t="shared" si="31"/>
        <v>1</v>
      </c>
      <c r="R37" s="32">
        <f t="shared" si="31"/>
        <v>0</v>
      </c>
      <c r="S37" s="32">
        <f t="shared" si="31"/>
        <v>0</v>
      </c>
      <c r="T37" s="32">
        <f t="shared" si="31"/>
        <v>0</v>
      </c>
      <c r="U37" s="32">
        <f t="shared" si="31"/>
        <v>0</v>
      </c>
      <c r="V37" s="32">
        <f t="shared" si="31"/>
        <v>0</v>
      </c>
      <c r="W37" s="32">
        <f>SUM(W33:W36)</f>
        <v>0</v>
      </c>
      <c r="X37" s="32">
        <f t="shared" si="31"/>
        <v>0</v>
      </c>
      <c r="Y37" s="32">
        <f t="shared" si="31"/>
        <v>0</v>
      </c>
      <c r="Z37" s="32">
        <f t="shared" si="31"/>
        <v>0</v>
      </c>
      <c r="AA37" s="32">
        <f t="shared" si="31"/>
        <v>0</v>
      </c>
      <c r="AB37" s="32">
        <f t="shared" si="31"/>
        <v>0</v>
      </c>
      <c r="AC37" s="32">
        <f t="shared" si="31"/>
        <v>0</v>
      </c>
      <c r="AD37" s="32">
        <f t="shared" si="31"/>
        <v>0</v>
      </c>
      <c r="AE37" s="32">
        <f t="shared" si="31"/>
        <v>0</v>
      </c>
      <c r="AF37" s="32">
        <f t="shared" si="31"/>
        <v>0</v>
      </c>
      <c r="AG37" s="32">
        <f t="shared" si="31"/>
        <v>0</v>
      </c>
      <c r="AH37" s="32">
        <f t="shared" si="31"/>
        <v>0</v>
      </c>
      <c r="AI37" s="32">
        <f t="shared" si="31"/>
        <v>1</v>
      </c>
      <c r="AJ37" s="32">
        <f t="shared" si="31"/>
        <v>0</v>
      </c>
      <c r="AK37" s="32">
        <f t="shared" si="31"/>
        <v>0</v>
      </c>
      <c r="AL37" s="32">
        <f t="shared" si="31"/>
        <v>0</v>
      </c>
      <c r="AM37" s="32">
        <f t="shared" si="31"/>
        <v>0</v>
      </c>
      <c r="AN37" s="32">
        <f t="shared" si="31"/>
        <v>0</v>
      </c>
      <c r="AO37" s="32">
        <f t="shared" si="31"/>
        <v>0</v>
      </c>
      <c r="AP37" s="32">
        <f t="shared" si="31"/>
        <v>0</v>
      </c>
      <c r="AQ37" s="32">
        <f t="shared" si="31"/>
        <v>0</v>
      </c>
      <c r="AR37" s="32">
        <f t="shared" si="31"/>
        <v>0</v>
      </c>
      <c r="AS37" s="32">
        <f t="shared" si="31"/>
        <v>0</v>
      </c>
      <c r="AT37" s="32">
        <f t="shared" si="31"/>
        <v>0</v>
      </c>
      <c r="AU37" s="32">
        <f t="shared" si="31"/>
        <v>0</v>
      </c>
      <c r="AV37" s="32">
        <f t="shared" si="31"/>
        <v>0</v>
      </c>
      <c r="AW37" s="32">
        <f t="shared" si="31"/>
        <v>0</v>
      </c>
      <c r="AX37" s="32">
        <f t="shared" si="31"/>
        <v>0</v>
      </c>
      <c r="AY37" s="32">
        <f t="shared" si="31"/>
        <v>2</v>
      </c>
      <c r="AZ37" s="32">
        <f t="shared" si="31"/>
        <v>0</v>
      </c>
      <c r="BA37" s="32">
        <f t="shared" si="31"/>
        <v>0</v>
      </c>
      <c r="BB37" s="32">
        <f t="shared" si="31"/>
        <v>0</v>
      </c>
      <c r="BC37" s="32">
        <f t="shared" si="31"/>
        <v>0</v>
      </c>
      <c r="BD37" s="32">
        <f t="shared" si="31"/>
        <v>1</v>
      </c>
      <c r="BE37" s="32">
        <f t="shared" si="31"/>
        <v>0</v>
      </c>
      <c r="BF37" s="32">
        <f t="shared" si="31"/>
        <v>0</v>
      </c>
      <c r="BG37" s="32">
        <f t="shared" si="31"/>
        <v>0</v>
      </c>
      <c r="BH37" s="32">
        <f t="shared" si="31"/>
        <v>0</v>
      </c>
      <c r="BI37" s="32">
        <f t="shared" si="31"/>
        <v>0</v>
      </c>
      <c r="BJ37" s="32">
        <f t="shared" si="31"/>
        <v>0</v>
      </c>
      <c r="BK37" s="32">
        <f t="shared" si="31"/>
        <v>0</v>
      </c>
      <c r="BL37" s="32">
        <f t="shared" si="31"/>
        <v>0</v>
      </c>
      <c r="BM37" s="32">
        <f t="shared" si="31"/>
        <v>0</v>
      </c>
      <c r="BN37" s="32">
        <f t="shared" si="31"/>
        <v>0</v>
      </c>
      <c r="BO37" s="32">
        <f t="shared" si="31"/>
        <v>0</v>
      </c>
      <c r="BP37" s="32">
        <f t="shared" si="31"/>
        <v>0</v>
      </c>
      <c r="BQ37" s="32">
        <f t="shared" si="31"/>
        <v>0</v>
      </c>
      <c r="BR37" s="32">
        <f t="shared" si="31"/>
        <v>0</v>
      </c>
      <c r="BS37" s="32">
        <f t="shared" si="31"/>
        <v>0</v>
      </c>
      <c r="BT37" s="32">
        <f t="shared" si="31"/>
        <v>0</v>
      </c>
      <c r="BU37" s="32">
        <f t="shared" si="31"/>
        <v>0</v>
      </c>
      <c r="BV37" s="32">
        <f t="shared" si="31"/>
        <v>0</v>
      </c>
      <c r="BW37" s="32">
        <f t="shared" si="31"/>
        <v>0</v>
      </c>
      <c r="BX37" s="32">
        <f t="shared" si="31"/>
        <v>0</v>
      </c>
      <c r="BY37" s="32">
        <f t="shared" ref="BY37:CX37" si="32">SUM(BY33:BY36)</f>
        <v>1</v>
      </c>
      <c r="BZ37" s="32">
        <f t="shared" si="32"/>
        <v>1</v>
      </c>
      <c r="CA37" s="32">
        <f t="shared" si="32"/>
        <v>0</v>
      </c>
      <c r="CB37" s="32">
        <f t="shared" si="32"/>
        <v>1</v>
      </c>
      <c r="CC37" s="32">
        <f t="shared" si="32"/>
        <v>1</v>
      </c>
      <c r="CD37" s="32">
        <f t="shared" si="32"/>
        <v>0</v>
      </c>
      <c r="CE37" s="32">
        <f t="shared" si="32"/>
        <v>1</v>
      </c>
      <c r="CF37" s="32">
        <f t="shared" si="32"/>
        <v>1</v>
      </c>
      <c r="CG37" s="40">
        <f t="shared" si="32"/>
        <v>0</v>
      </c>
      <c r="CH37" s="40">
        <f t="shared" si="32"/>
        <v>0</v>
      </c>
      <c r="CI37" s="40">
        <f t="shared" si="32"/>
        <v>0</v>
      </c>
      <c r="CJ37" s="40">
        <f t="shared" si="32"/>
        <v>0</v>
      </c>
      <c r="CK37" s="40">
        <f t="shared" si="32"/>
        <v>0</v>
      </c>
      <c r="CL37" s="40">
        <f t="shared" si="32"/>
        <v>0</v>
      </c>
      <c r="CM37" s="40">
        <f t="shared" si="32"/>
        <v>0</v>
      </c>
      <c r="CN37" s="40">
        <f t="shared" si="32"/>
        <v>0</v>
      </c>
      <c r="CO37" s="40">
        <f t="shared" si="32"/>
        <v>0</v>
      </c>
      <c r="CP37" s="40">
        <f t="shared" si="32"/>
        <v>0</v>
      </c>
      <c r="CQ37" s="40">
        <f t="shared" si="32"/>
        <v>0</v>
      </c>
      <c r="CR37" s="40">
        <f t="shared" si="32"/>
        <v>0</v>
      </c>
      <c r="CS37" s="40">
        <f t="shared" si="32"/>
        <v>0</v>
      </c>
      <c r="CT37" s="40">
        <f t="shared" si="32"/>
        <v>0</v>
      </c>
      <c r="CU37" s="40">
        <f t="shared" si="32"/>
        <v>0</v>
      </c>
      <c r="CV37" s="40">
        <f t="shared" si="32"/>
        <v>0</v>
      </c>
      <c r="CW37" s="40">
        <f t="shared" si="32"/>
        <v>0</v>
      </c>
      <c r="CX37" s="40">
        <f t="shared" si="32"/>
        <v>0</v>
      </c>
    </row>
    <row r="38" spans="1:102" s="41" customFormat="1" ht="25.15" customHeight="1" thickBot="1">
      <c r="A38" s="42"/>
      <c r="B38" s="43" t="s">
        <v>136</v>
      </c>
      <c r="C38" s="44">
        <f>C32+C21+C37</f>
        <v>1238</v>
      </c>
      <c r="D38" s="45">
        <f>D32+D21+D37</f>
        <v>395</v>
      </c>
      <c r="E38" s="46">
        <f t="shared" ref="E38:K38" si="33">E32+E21+E37</f>
        <v>148</v>
      </c>
      <c r="F38" s="46">
        <f t="shared" si="33"/>
        <v>66</v>
      </c>
      <c r="G38" s="46">
        <f t="shared" si="33"/>
        <v>223</v>
      </c>
      <c r="H38" s="46">
        <f t="shared" si="33"/>
        <v>330</v>
      </c>
      <c r="I38" s="46">
        <f t="shared" si="33"/>
        <v>7</v>
      </c>
      <c r="J38" s="46">
        <f t="shared" si="33"/>
        <v>10</v>
      </c>
      <c r="K38" s="44">
        <f t="shared" si="33"/>
        <v>59</v>
      </c>
      <c r="L38" s="47">
        <f>L32+L21+L37</f>
        <v>72</v>
      </c>
      <c r="M38" s="47">
        <f t="shared" ref="M38:BX38" si="34">M32+M21+M37</f>
        <v>41</v>
      </c>
      <c r="N38" s="47">
        <f t="shared" si="34"/>
        <v>8</v>
      </c>
      <c r="O38" s="47">
        <f t="shared" si="34"/>
        <v>5</v>
      </c>
      <c r="P38" s="47">
        <f t="shared" si="34"/>
        <v>4</v>
      </c>
      <c r="Q38" s="47">
        <f t="shared" si="34"/>
        <v>27</v>
      </c>
      <c r="R38" s="47">
        <f t="shared" si="34"/>
        <v>14</v>
      </c>
      <c r="S38" s="47">
        <f t="shared" si="34"/>
        <v>1</v>
      </c>
      <c r="T38" s="47">
        <f t="shared" si="34"/>
        <v>4</v>
      </c>
      <c r="U38" s="47">
        <f t="shared" si="34"/>
        <v>5</v>
      </c>
      <c r="V38" s="47">
        <f t="shared" si="34"/>
        <v>9</v>
      </c>
      <c r="W38" s="47">
        <f t="shared" si="34"/>
        <v>4</v>
      </c>
      <c r="X38" s="47">
        <f t="shared" si="34"/>
        <v>8</v>
      </c>
      <c r="Y38" s="47">
        <f t="shared" si="34"/>
        <v>40</v>
      </c>
      <c r="Z38" s="47">
        <f t="shared" si="34"/>
        <v>20</v>
      </c>
      <c r="AA38" s="47">
        <f t="shared" si="34"/>
        <v>20</v>
      </c>
      <c r="AB38" s="47">
        <f t="shared" si="34"/>
        <v>25</v>
      </c>
      <c r="AC38" s="47">
        <f t="shared" si="34"/>
        <v>19</v>
      </c>
      <c r="AD38" s="47">
        <f t="shared" si="34"/>
        <v>25</v>
      </c>
      <c r="AE38" s="47">
        <f t="shared" si="34"/>
        <v>7</v>
      </c>
      <c r="AF38" s="47">
        <f t="shared" si="34"/>
        <v>16</v>
      </c>
      <c r="AG38" s="47">
        <f t="shared" si="34"/>
        <v>60</v>
      </c>
      <c r="AH38" s="47">
        <f t="shared" si="34"/>
        <v>20</v>
      </c>
      <c r="AI38" s="47">
        <f t="shared" si="34"/>
        <v>34</v>
      </c>
      <c r="AJ38" s="47">
        <f t="shared" si="34"/>
        <v>41</v>
      </c>
      <c r="AK38" s="47">
        <f t="shared" si="34"/>
        <v>3</v>
      </c>
      <c r="AL38" s="47">
        <f t="shared" si="34"/>
        <v>2</v>
      </c>
      <c r="AM38" s="47">
        <f t="shared" si="34"/>
        <v>10</v>
      </c>
      <c r="AN38" s="47">
        <f t="shared" si="34"/>
        <v>2</v>
      </c>
      <c r="AO38" s="47">
        <f t="shared" si="34"/>
        <v>19</v>
      </c>
      <c r="AP38" s="47">
        <f t="shared" si="34"/>
        <v>1</v>
      </c>
      <c r="AQ38" s="47">
        <f t="shared" si="34"/>
        <v>0</v>
      </c>
      <c r="AR38" s="47">
        <f t="shared" si="34"/>
        <v>1</v>
      </c>
      <c r="AS38" s="47">
        <f t="shared" si="34"/>
        <v>8</v>
      </c>
      <c r="AT38" s="47">
        <f t="shared" si="34"/>
        <v>1</v>
      </c>
      <c r="AU38" s="47">
        <f t="shared" si="34"/>
        <v>2</v>
      </c>
      <c r="AV38" s="47">
        <f t="shared" si="34"/>
        <v>1</v>
      </c>
      <c r="AW38" s="47">
        <f t="shared" si="34"/>
        <v>10</v>
      </c>
      <c r="AX38" s="47">
        <f t="shared" si="34"/>
        <v>0</v>
      </c>
      <c r="AY38" s="47">
        <f t="shared" si="34"/>
        <v>77</v>
      </c>
      <c r="AZ38" s="47">
        <f t="shared" si="34"/>
        <v>9</v>
      </c>
      <c r="BA38" s="47">
        <f t="shared" si="34"/>
        <v>18</v>
      </c>
      <c r="BB38" s="47">
        <f t="shared" si="34"/>
        <v>18</v>
      </c>
      <c r="BC38" s="47">
        <f t="shared" si="34"/>
        <v>13</v>
      </c>
      <c r="BD38" s="47">
        <f t="shared" si="34"/>
        <v>11</v>
      </c>
      <c r="BE38" s="47">
        <f t="shared" si="34"/>
        <v>0</v>
      </c>
      <c r="BF38" s="47">
        <f t="shared" si="34"/>
        <v>9</v>
      </c>
      <c r="BG38" s="47">
        <f t="shared" si="34"/>
        <v>24</v>
      </c>
      <c r="BH38" s="47">
        <f t="shared" si="34"/>
        <v>0</v>
      </c>
      <c r="BI38" s="47">
        <f t="shared" si="34"/>
        <v>6</v>
      </c>
      <c r="BJ38" s="47">
        <f t="shared" si="34"/>
        <v>0</v>
      </c>
      <c r="BK38" s="47">
        <f t="shared" si="34"/>
        <v>2</v>
      </c>
      <c r="BL38" s="47">
        <f t="shared" si="34"/>
        <v>0</v>
      </c>
      <c r="BM38" s="47">
        <f t="shared" si="34"/>
        <v>6</v>
      </c>
      <c r="BN38" s="47">
        <f t="shared" si="34"/>
        <v>0</v>
      </c>
      <c r="BO38" s="47">
        <f t="shared" si="34"/>
        <v>0</v>
      </c>
      <c r="BP38" s="47">
        <f t="shared" si="34"/>
        <v>0</v>
      </c>
      <c r="BQ38" s="47">
        <f t="shared" si="34"/>
        <v>2</v>
      </c>
      <c r="BR38" s="47">
        <f t="shared" si="34"/>
        <v>0</v>
      </c>
      <c r="BS38" s="47">
        <f t="shared" si="34"/>
        <v>0</v>
      </c>
      <c r="BT38" s="47">
        <f t="shared" si="34"/>
        <v>0</v>
      </c>
      <c r="BU38" s="47">
        <f t="shared" si="34"/>
        <v>50</v>
      </c>
      <c r="BV38" s="47">
        <f t="shared" si="34"/>
        <v>5</v>
      </c>
      <c r="BW38" s="47">
        <f t="shared" si="34"/>
        <v>29</v>
      </c>
      <c r="BX38" s="47">
        <f t="shared" si="34"/>
        <v>25</v>
      </c>
      <c r="BY38" s="47">
        <f t="shared" ref="BY38:CX38" si="35">BY32+BY21+BY37</f>
        <v>19</v>
      </c>
      <c r="BZ38" s="47">
        <f t="shared" si="35"/>
        <v>48</v>
      </c>
      <c r="CA38" s="47">
        <f t="shared" si="35"/>
        <v>43</v>
      </c>
      <c r="CB38" s="47">
        <f t="shared" si="35"/>
        <v>40</v>
      </c>
      <c r="CC38" s="47">
        <f t="shared" si="35"/>
        <v>29</v>
      </c>
      <c r="CD38" s="47">
        <f t="shared" si="35"/>
        <v>40</v>
      </c>
      <c r="CE38" s="47">
        <f t="shared" si="35"/>
        <v>30</v>
      </c>
      <c r="CF38" s="47">
        <f t="shared" si="35"/>
        <v>27</v>
      </c>
      <c r="CG38" s="47">
        <f t="shared" si="35"/>
        <v>10</v>
      </c>
      <c r="CH38" s="47">
        <f t="shared" si="35"/>
        <v>4</v>
      </c>
      <c r="CI38" s="47">
        <f t="shared" si="35"/>
        <v>10</v>
      </c>
      <c r="CJ38" s="47">
        <f t="shared" si="35"/>
        <v>1</v>
      </c>
      <c r="CK38" s="47">
        <f t="shared" si="35"/>
        <v>10</v>
      </c>
      <c r="CL38" s="47">
        <f t="shared" si="35"/>
        <v>1</v>
      </c>
      <c r="CM38" s="47">
        <f t="shared" si="35"/>
        <v>2</v>
      </c>
      <c r="CN38" s="47">
        <f t="shared" si="35"/>
        <v>2</v>
      </c>
      <c r="CO38" s="47">
        <f t="shared" si="35"/>
        <v>0</v>
      </c>
      <c r="CP38" s="47">
        <f t="shared" si="35"/>
        <v>2</v>
      </c>
      <c r="CQ38" s="47">
        <f t="shared" si="35"/>
        <v>5</v>
      </c>
      <c r="CR38" s="47">
        <f t="shared" si="35"/>
        <v>8</v>
      </c>
      <c r="CS38" s="47">
        <f t="shared" si="35"/>
        <v>4</v>
      </c>
      <c r="CT38" s="47">
        <f t="shared" si="35"/>
        <v>4</v>
      </c>
      <c r="CU38" s="47">
        <f t="shared" si="35"/>
        <v>2</v>
      </c>
      <c r="CV38" s="47">
        <f t="shared" si="35"/>
        <v>2</v>
      </c>
      <c r="CW38" s="47">
        <f t="shared" si="35"/>
        <v>1</v>
      </c>
      <c r="CX38" s="47">
        <f t="shared" si="35"/>
        <v>1</v>
      </c>
    </row>
    <row r="39" spans="1:102" ht="15.75">
      <c r="C39" s="48"/>
      <c r="D39" s="48"/>
      <c r="E39" s="48"/>
      <c r="F39" s="48"/>
      <c r="G39" s="48"/>
      <c r="H39" s="48"/>
      <c r="I39" s="48"/>
      <c r="J39" s="48"/>
      <c r="K39" s="48"/>
      <c r="AL39" s="49"/>
    </row>
  </sheetData>
  <mergeCells count="1">
    <mergeCell ref="A1:O1"/>
  </mergeCells>
  <conditionalFormatting sqref="L4:BC20 L33:BC36 L22:BC31">
    <cfRule type="cellIs" dxfId="4" priority="1" operator="equal">
      <formula>0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abSelected="1" zoomScale="80" zoomScaleNormal="80" workbookViewId="0">
      <selection activeCell="B34" sqref="B34"/>
    </sheetView>
  </sheetViews>
  <sheetFormatPr defaultColWidth="8.85546875" defaultRowHeight="12.75"/>
  <cols>
    <col min="1" max="1" width="4.7109375" style="1" customWidth="1"/>
    <col min="2" max="2" width="37.28515625" style="71" customWidth="1"/>
    <col min="3" max="3" width="9.42578125" style="1" customWidth="1"/>
    <col min="4" max="4" width="9.7109375" style="3" customWidth="1"/>
    <col min="5" max="5" width="7.7109375" style="3" customWidth="1"/>
    <col min="6" max="6" width="9.5703125" style="3" customWidth="1"/>
    <col min="7" max="7" width="8.140625" style="3" customWidth="1"/>
    <col min="8" max="8" width="6.85546875" style="3" customWidth="1"/>
    <col min="9" max="9" width="8.7109375" style="3" customWidth="1"/>
    <col min="10" max="10" width="7.28515625" style="3" customWidth="1"/>
    <col min="11" max="11" width="8.28515625" style="3" customWidth="1"/>
    <col min="12" max="12" width="3.42578125" style="1" customWidth="1"/>
    <col min="13" max="16" width="4.85546875" style="1" customWidth="1"/>
    <col min="17" max="21" width="5.85546875" style="1" customWidth="1"/>
    <col min="22" max="22" width="5.5703125" style="1" customWidth="1"/>
    <col min="23" max="34" width="5.85546875" style="1" customWidth="1"/>
    <col min="35" max="36" width="5.7109375" style="1" customWidth="1"/>
    <col min="37" max="56" width="5.85546875" style="1" customWidth="1"/>
    <col min="57" max="57" width="7.28515625" style="1" customWidth="1"/>
    <col min="58" max="79" width="5.7109375" style="1" customWidth="1"/>
    <col min="80" max="16384" width="8.85546875" style="1"/>
  </cols>
  <sheetData>
    <row r="1" spans="1:79" ht="33" customHeight="1">
      <c r="A1" s="276" t="s">
        <v>137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79" ht="10.15" customHeight="1" thickBot="1">
      <c r="B2" s="50"/>
    </row>
    <row r="3" spans="1:79" s="61" customFormat="1" ht="99" customHeight="1" thickBot="1">
      <c r="A3" s="52" t="s">
        <v>1</v>
      </c>
      <c r="B3" s="53" t="s">
        <v>2</v>
      </c>
      <c r="C3" s="54" t="s">
        <v>678</v>
      </c>
      <c r="D3" s="7" t="s">
        <v>3</v>
      </c>
      <c r="E3" s="8" t="s">
        <v>138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55" t="s">
        <v>10</v>
      </c>
      <c r="L3" s="56" t="s">
        <v>139</v>
      </c>
      <c r="M3" s="57" t="s">
        <v>140</v>
      </c>
      <c r="N3" s="57" t="s">
        <v>141</v>
      </c>
      <c r="O3" s="57" t="s">
        <v>142</v>
      </c>
      <c r="P3" s="57" t="s">
        <v>143</v>
      </c>
      <c r="Q3" s="57" t="s">
        <v>144</v>
      </c>
      <c r="R3" s="57" t="s">
        <v>145</v>
      </c>
      <c r="S3" s="57" t="s">
        <v>146</v>
      </c>
      <c r="T3" s="57" t="s">
        <v>147</v>
      </c>
      <c r="U3" s="57" t="s">
        <v>148</v>
      </c>
      <c r="V3" s="57" t="s">
        <v>149</v>
      </c>
      <c r="W3" s="57" t="s">
        <v>150</v>
      </c>
      <c r="X3" s="57" t="s">
        <v>151</v>
      </c>
      <c r="Y3" s="57" t="s">
        <v>152</v>
      </c>
      <c r="Z3" s="57" t="s">
        <v>153</v>
      </c>
      <c r="AA3" s="57" t="s">
        <v>154</v>
      </c>
      <c r="AB3" s="57" t="s">
        <v>155</v>
      </c>
      <c r="AC3" s="57" t="s">
        <v>156</v>
      </c>
      <c r="AD3" s="57" t="s">
        <v>157</v>
      </c>
      <c r="AE3" s="57" t="s">
        <v>158</v>
      </c>
      <c r="AF3" s="57" t="s">
        <v>159</v>
      </c>
      <c r="AG3" s="58" t="s">
        <v>160</v>
      </c>
      <c r="AH3" s="57" t="s">
        <v>161</v>
      </c>
      <c r="AI3" s="57" t="s">
        <v>162</v>
      </c>
      <c r="AJ3" s="57" t="s">
        <v>163</v>
      </c>
      <c r="AK3" s="57" t="s">
        <v>164</v>
      </c>
      <c r="AL3" s="57" t="s">
        <v>165</v>
      </c>
      <c r="AM3" s="57" t="s">
        <v>166</v>
      </c>
      <c r="AN3" s="57" t="s">
        <v>167</v>
      </c>
      <c r="AO3" s="57" t="s">
        <v>168</v>
      </c>
      <c r="AP3" s="57" t="s">
        <v>169</v>
      </c>
      <c r="AQ3" s="57" t="s">
        <v>170</v>
      </c>
      <c r="AR3" s="57" t="s">
        <v>171</v>
      </c>
      <c r="AS3" s="57" t="s">
        <v>172</v>
      </c>
      <c r="AT3" s="59" t="s">
        <v>173</v>
      </c>
      <c r="AU3" s="57" t="s">
        <v>174</v>
      </c>
      <c r="AV3" s="57" t="s">
        <v>175</v>
      </c>
      <c r="AW3" s="57" t="s">
        <v>176</v>
      </c>
      <c r="AX3" s="57" t="s">
        <v>177</v>
      </c>
      <c r="AY3" s="57" t="s">
        <v>178</v>
      </c>
      <c r="AZ3" s="57" t="s">
        <v>179</v>
      </c>
      <c r="BA3" s="57" t="s">
        <v>180</v>
      </c>
      <c r="BB3" s="57" t="s">
        <v>181</v>
      </c>
      <c r="BC3" s="57" t="s">
        <v>182</v>
      </c>
      <c r="BD3" s="57" t="s">
        <v>183</v>
      </c>
      <c r="BE3" s="57" t="s">
        <v>184</v>
      </c>
      <c r="BF3" s="57" t="s">
        <v>185</v>
      </c>
      <c r="BG3" s="57" t="s">
        <v>186</v>
      </c>
      <c r="BH3" s="57" t="s">
        <v>187</v>
      </c>
      <c r="BI3" s="57" t="s">
        <v>188</v>
      </c>
      <c r="BJ3" s="57" t="s">
        <v>189</v>
      </c>
      <c r="BK3" s="57" t="s">
        <v>190</v>
      </c>
      <c r="BL3" s="57" t="s">
        <v>191</v>
      </c>
      <c r="BM3" s="57" t="s">
        <v>192</v>
      </c>
      <c r="BN3" s="57" t="s">
        <v>193</v>
      </c>
      <c r="BO3" s="57" t="s">
        <v>194</v>
      </c>
      <c r="BP3" s="57" t="s">
        <v>195</v>
      </c>
      <c r="BQ3" s="57" t="s">
        <v>196</v>
      </c>
      <c r="BR3" s="57" t="s">
        <v>197</v>
      </c>
      <c r="BS3" s="57" t="s">
        <v>198</v>
      </c>
      <c r="BT3" s="57" t="s">
        <v>199</v>
      </c>
      <c r="BU3" s="57" t="s">
        <v>200</v>
      </c>
      <c r="BV3" s="57" t="s">
        <v>201</v>
      </c>
      <c r="BW3" s="57" t="s">
        <v>202</v>
      </c>
      <c r="BX3" s="57" t="s">
        <v>203</v>
      </c>
      <c r="BY3" s="57" t="s">
        <v>204</v>
      </c>
      <c r="BZ3" s="57" t="s">
        <v>205</v>
      </c>
      <c r="CA3" s="60" t="s">
        <v>206</v>
      </c>
    </row>
    <row r="4" spans="1:79" ht="15.75">
      <c r="A4" s="62">
        <v>1</v>
      </c>
      <c r="B4" s="63" t="s">
        <v>102</v>
      </c>
      <c r="C4" s="64">
        <f>SUM(L4:CA4)</f>
        <v>32</v>
      </c>
      <c r="D4" s="65">
        <f>L4+M4+N4+O4+P4+Q4+R4+S4+T4+U4+V4+W4+X4+Y4+Z4+AA4+AB4+AC4</f>
        <v>14</v>
      </c>
      <c r="E4" s="17">
        <f>AM4+AN4+AO4+AZ4+BC4+BD4</f>
        <v>8</v>
      </c>
      <c r="F4" s="17">
        <f>AL4+AP4+AQ4+AR4+AS4+AT4+AU4+AW4+AX4+AY4+BA4+BB4</f>
        <v>0</v>
      </c>
      <c r="G4" s="17">
        <f>AD4+AG4</f>
        <v>0</v>
      </c>
      <c r="H4" s="17">
        <f>AE4+AF4+AH4+AI4+AJ4</f>
        <v>10</v>
      </c>
      <c r="I4" s="17">
        <f>AV4</f>
        <v>0</v>
      </c>
      <c r="J4" s="17">
        <f>AK4</f>
        <v>0</v>
      </c>
      <c r="K4" s="17">
        <f>BE4+BF4+BG4+BH4+BI4+BJ4+BK4+BL4+BM4+BN4+BO4+BP4+BQ4+BR4+BS4+BT4+BU4+BV4+BW4+BX4+BY4+BZ4+CA4</f>
        <v>0</v>
      </c>
      <c r="L4" s="66">
        <v>0</v>
      </c>
      <c r="M4" s="66">
        <v>1</v>
      </c>
      <c r="N4" s="66">
        <v>0</v>
      </c>
      <c r="O4" s="66">
        <v>0</v>
      </c>
      <c r="P4" s="66">
        <v>2</v>
      </c>
      <c r="Q4" s="66">
        <v>2</v>
      </c>
      <c r="R4" s="66">
        <v>0</v>
      </c>
      <c r="S4" s="66">
        <v>0</v>
      </c>
      <c r="T4" s="66">
        <v>1</v>
      </c>
      <c r="U4" s="66">
        <v>1</v>
      </c>
      <c r="V4" s="66">
        <v>0</v>
      </c>
      <c r="W4" s="66">
        <v>1</v>
      </c>
      <c r="X4" s="66">
        <v>1</v>
      </c>
      <c r="Y4" s="66">
        <v>0</v>
      </c>
      <c r="Z4" s="66">
        <v>1</v>
      </c>
      <c r="AA4" s="66">
        <v>2</v>
      </c>
      <c r="AB4" s="66">
        <v>1</v>
      </c>
      <c r="AC4" s="66">
        <v>1</v>
      </c>
      <c r="AD4" s="66">
        <v>0</v>
      </c>
      <c r="AE4" s="66">
        <v>2</v>
      </c>
      <c r="AF4" s="66">
        <v>5</v>
      </c>
      <c r="AG4" s="66">
        <v>0</v>
      </c>
      <c r="AH4" s="66">
        <v>3</v>
      </c>
      <c r="AI4" s="66">
        <v>0</v>
      </c>
      <c r="AJ4" s="66">
        <v>0</v>
      </c>
      <c r="AK4" s="66">
        <v>0</v>
      </c>
      <c r="AL4" s="66">
        <v>0</v>
      </c>
      <c r="AM4" s="66">
        <v>0</v>
      </c>
      <c r="AN4" s="66">
        <v>0</v>
      </c>
      <c r="AO4" s="66">
        <v>0</v>
      </c>
      <c r="AP4" s="66">
        <v>0</v>
      </c>
      <c r="AQ4" s="66">
        <v>0</v>
      </c>
      <c r="AR4" s="66">
        <v>0</v>
      </c>
      <c r="AS4" s="66">
        <v>0</v>
      </c>
      <c r="AT4" s="66">
        <v>0</v>
      </c>
      <c r="AU4" s="66">
        <v>0</v>
      </c>
      <c r="AV4" s="66">
        <v>0</v>
      </c>
      <c r="AW4" s="66">
        <v>0</v>
      </c>
      <c r="AX4" s="66">
        <v>0</v>
      </c>
      <c r="AY4" s="66">
        <v>0</v>
      </c>
      <c r="AZ4" s="66">
        <v>8</v>
      </c>
      <c r="BA4" s="66">
        <v>0</v>
      </c>
      <c r="BB4" s="66">
        <v>0</v>
      </c>
      <c r="BC4" s="66">
        <v>0</v>
      </c>
      <c r="BD4" s="66">
        <v>0</v>
      </c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</row>
    <row r="5" spans="1:79" ht="15.75">
      <c r="A5" s="67">
        <v>2</v>
      </c>
      <c r="B5" s="68" t="s">
        <v>103</v>
      </c>
      <c r="C5" s="69">
        <f t="shared" ref="C5:C36" si="0">SUM(L5:CA5)</f>
        <v>19</v>
      </c>
      <c r="D5" s="65">
        <f t="shared" ref="D5:D20" si="1">L5+M5+N5+O5+P5+Q5+R5+S5+T5+U5+V5+W5+X5+Y5+Z5+AA5+AB5+AC5</f>
        <v>11</v>
      </c>
      <c r="E5" s="17">
        <f t="shared" ref="E5:E20" si="2">AM5+AN5+AO5+AZ5+BC5+BD5</f>
        <v>0</v>
      </c>
      <c r="F5" s="17">
        <f t="shared" ref="F5:F20" si="3">AL5+AP5+AQ5+AR5+AS5+AT5+AU5+AW5+AX5+AY5+BA5+BB5</f>
        <v>0</v>
      </c>
      <c r="G5" s="17">
        <f t="shared" ref="G5:G20" si="4">AD5+AG5</f>
        <v>4</v>
      </c>
      <c r="H5" s="17">
        <f t="shared" ref="H5:H20" si="5">AE5+AF5+AH5+AI5+AJ5</f>
        <v>4</v>
      </c>
      <c r="I5" s="17">
        <f t="shared" ref="I5:I20" si="6">AV5</f>
        <v>0</v>
      </c>
      <c r="J5" s="17">
        <f t="shared" ref="J5:J20" si="7">AK5</f>
        <v>0</v>
      </c>
      <c r="K5" s="17">
        <f t="shared" ref="K5:K20" si="8">BE5+BF5+BG5+BH5+BI5+BJ5+BK5+BL5+BM5+BN5+BO5+BP5+BQ5+BR5+BS5+BT5+BU5+BV5+BW5+BX5+BY5+BZ5+CA5</f>
        <v>0</v>
      </c>
      <c r="L5" s="70">
        <v>1</v>
      </c>
      <c r="M5" s="70">
        <v>1</v>
      </c>
      <c r="N5" s="70">
        <v>3</v>
      </c>
      <c r="O5" s="70">
        <v>0</v>
      </c>
      <c r="P5" s="70">
        <v>0</v>
      </c>
      <c r="Q5" s="70">
        <v>0</v>
      </c>
      <c r="R5" s="70">
        <v>1</v>
      </c>
      <c r="S5" s="70">
        <v>0</v>
      </c>
      <c r="T5" s="70">
        <v>0</v>
      </c>
      <c r="U5" s="70">
        <v>0</v>
      </c>
      <c r="V5" s="70">
        <v>0</v>
      </c>
      <c r="W5" s="70">
        <v>2</v>
      </c>
      <c r="X5" s="70">
        <v>1</v>
      </c>
      <c r="Y5" s="70">
        <v>0</v>
      </c>
      <c r="Z5" s="70">
        <v>2</v>
      </c>
      <c r="AA5" s="70">
        <v>0</v>
      </c>
      <c r="AB5" s="70">
        <v>0</v>
      </c>
      <c r="AC5" s="70">
        <v>0</v>
      </c>
      <c r="AD5" s="70">
        <v>2</v>
      </c>
      <c r="AE5" s="70">
        <v>2</v>
      </c>
      <c r="AF5" s="70">
        <v>2</v>
      </c>
      <c r="AG5" s="70">
        <v>2</v>
      </c>
      <c r="AH5" s="70">
        <v>0</v>
      </c>
      <c r="AI5" s="70">
        <v>0</v>
      </c>
      <c r="AJ5" s="70">
        <v>0</v>
      </c>
      <c r="AK5" s="70">
        <v>0</v>
      </c>
      <c r="AL5" s="70">
        <v>0</v>
      </c>
      <c r="AM5" s="70">
        <v>0</v>
      </c>
      <c r="AN5" s="70">
        <v>0</v>
      </c>
      <c r="AO5" s="70">
        <v>0</v>
      </c>
      <c r="AP5" s="70">
        <v>0</v>
      </c>
      <c r="AQ5" s="70">
        <v>0</v>
      </c>
      <c r="AR5" s="70">
        <v>0</v>
      </c>
      <c r="AS5" s="70">
        <v>0</v>
      </c>
      <c r="AT5" s="70">
        <v>0</v>
      </c>
      <c r="AU5" s="70">
        <v>0</v>
      </c>
      <c r="AV5" s="70">
        <v>0</v>
      </c>
      <c r="AW5" s="70">
        <v>0</v>
      </c>
      <c r="AX5" s="70">
        <v>0</v>
      </c>
      <c r="AY5" s="70">
        <v>0</v>
      </c>
      <c r="AZ5" s="70">
        <v>0</v>
      </c>
      <c r="BA5" s="70">
        <v>0</v>
      </c>
      <c r="BB5" s="70">
        <v>0</v>
      </c>
      <c r="BC5" s="70">
        <v>0</v>
      </c>
      <c r="BD5" s="70">
        <v>0</v>
      </c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</row>
    <row r="6" spans="1:79" ht="31.5">
      <c r="A6" s="67">
        <v>3</v>
      </c>
      <c r="B6" s="68" t="s">
        <v>104</v>
      </c>
      <c r="C6" s="69">
        <f t="shared" si="0"/>
        <v>15</v>
      </c>
      <c r="D6" s="65">
        <f t="shared" si="1"/>
        <v>0</v>
      </c>
      <c r="E6" s="17">
        <f t="shared" si="2"/>
        <v>0</v>
      </c>
      <c r="F6" s="17">
        <f t="shared" si="3"/>
        <v>0</v>
      </c>
      <c r="G6" s="17">
        <f t="shared" si="4"/>
        <v>0</v>
      </c>
      <c r="H6" s="17">
        <f t="shared" si="5"/>
        <v>0</v>
      </c>
      <c r="I6" s="17">
        <f t="shared" si="6"/>
        <v>0</v>
      </c>
      <c r="J6" s="17">
        <f t="shared" si="7"/>
        <v>15</v>
      </c>
      <c r="K6" s="17">
        <f t="shared" si="8"/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0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70">
        <v>0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  <c r="AH6" s="70">
        <v>0</v>
      </c>
      <c r="AI6" s="70">
        <v>0</v>
      </c>
      <c r="AJ6" s="70">
        <v>0</v>
      </c>
      <c r="AK6" s="70">
        <v>15</v>
      </c>
      <c r="AL6" s="70">
        <v>0</v>
      </c>
      <c r="AM6" s="70">
        <v>0</v>
      </c>
      <c r="AN6" s="70">
        <v>0</v>
      </c>
      <c r="AO6" s="70">
        <v>0</v>
      </c>
      <c r="AP6" s="70">
        <v>0</v>
      </c>
      <c r="AQ6" s="70">
        <v>0</v>
      </c>
      <c r="AR6" s="70">
        <v>0</v>
      </c>
      <c r="AS6" s="70">
        <v>0</v>
      </c>
      <c r="AT6" s="70">
        <v>0</v>
      </c>
      <c r="AU6" s="70">
        <v>0</v>
      </c>
      <c r="AV6" s="70">
        <v>0</v>
      </c>
      <c r="AW6" s="70">
        <v>0</v>
      </c>
      <c r="AX6" s="70">
        <v>0</v>
      </c>
      <c r="AY6" s="70">
        <v>0</v>
      </c>
      <c r="AZ6" s="70">
        <v>0</v>
      </c>
      <c r="BA6" s="70">
        <v>0</v>
      </c>
      <c r="BB6" s="70">
        <v>0</v>
      </c>
      <c r="BC6" s="70">
        <v>0</v>
      </c>
      <c r="BD6" s="70">
        <v>0</v>
      </c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</row>
    <row r="7" spans="1:79" ht="47.25">
      <c r="A7" s="67">
        <v>4</v>
      </c>
      <c r="B7" s="68" t="s">
        <v>105</v>
      </c>
      <c r="C7" s="69">
        <f t="shared" si="0"/>
        <v>0</v>
      </c>
      <c r="D7" s="65">
        <f t="shared" si="1"/>
        <v>0</v>
      </c>
      <c r="E7" s="17">
        <f t="shared" si="2"/>
        <v>0</v>
      </c>
      <c r="F7" s="17">
        <f t="shared" si="3"/>
        <v>0</v>
      </c>
      <c r="G7" s="17">
        <f t="shared" si="4"/>
        <v>0</v>
      </c>
      <c r="H7" s="17">
        <f t="shared" si="5"/>
        <v>0</v>
      </c>
      <c r="I7" s="17">
        <f t="shared" si="6"/>
        <v>0</v>
      </c>
      <c r="J7" s="17">
        <f t="shared" si="7"/>
        <v>0</v>
      </c>
      <c r="K7" s="17">
        <f t="shared" si="8"/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0</v>
      </c>
      <c r="AP7" s="70">
        <v>0</v>
      </c>
      <c r="AQ7" s="70">
        <v>0</v>
      </c>
      <c r="AR7" s="70">
        <v>0</v>
      </c>
      <c r="AS7" s="70">
        <v>0</v>
      </c>
      <c r="AT7" s="70">
        <v>0</v>
      </c>
      <c r="AU7" s="70">
        <v>0</v>
      </c>
      <c r="AV7" s="70">
        <v>0</v>
      </c>
      <c r="AW7" s="70">
        <v>0</v>
      </c>
      <c r="AX7" s="70">
        <v>0</v>
      </c>
      <c r="AY7" s="70">
        <v>0</v>
      </c>
      <c r="AZ7" s="70">
        <v>0</v>
      </c>
      <c r="BA7" s="70">
        <v>0</v>
      </c>
      <c r="BB7" s="70">
        <v>0</v>
      </c>
      <c r="BC7" s="70">
        <v>0</v>
      </c>
      <c r="BD7" s="70">
        <v>0</v>
      </c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</row>
    <row r="8" spans="1:79" ht="31.5">
      <c r="A8" s="67">
        <v>5</v>
      </c>
      <c r="B8" s="68" t="s">
        <v>106</v>
      </c>
      <c r="C8" s="69">
        <f t="shared" si="0"/>
        <v>65</v>
      </c>
      <c r="D8" s="65">
        <f t="shared" si="1"/>
        <v>39</v>
      </c>
      <c r="E8" s="17">
        <f t="shared" si="2"/>
        <v>0</v>
      </c>
      <c r="F8" s="17">
        <f t="shared" si="3"/>
        <v>0</v>
      </c>
      <c r="G8" s="17">
        <f t="shared" si="4"/>
        <v>18</v>
      </c>
      <c r="H8" s="17">
        <f t="shared" si="5"/>
        <v>8</v>
      </c>
      <c r="I8" s="17">
        <f t="shared" si="6"/>
        <v>0</v>
      </c>
      <c r="J8" s="17">
        <f t="shared" si="7"/>
        <v>0</v>
      </c>
      <c r="K8" s="17">
        <f t="shared" si="8"/>
        <v>0</v>
      </c>
      <c r="L8" s="70">
        <v>1</v>
      </c>
      <c r="M8" s="70">
        <v>3</v>
      </c>
      <c r="N8" s="70">
        <v>0</v>
      </c>
      <c r="O8" s="70">
        <v>3</v>
      </c>
      <c r="P8" s="70">
        <v>2</v>
      </c>
      <c r="Q8" s="70">
        <v>2</v>
      </c>
      <c r="R8" s="70">
        <v>2</v>
      </c>
      <c r="S8" s="70">
        <v>2</v>
      </c>
      <c r="T8" s="70">
        <v>3</v>
      </c>
      <c r="U8" s="70">
        <v>3</v>
      </c>
      <c r="V8" s="70">
        <v>1</v>
      </c>
      <c r="W8" s="70">
        <v>1</v>
      </c>
      <c r="X8" s="70">
        <v>2</v>
      </c>
      <c r="Y8" s="70">
        <v>3</v>
      </c>
      <c r="Z8" s="70">
        <v>2</v>
      </c>
      <c r="AA8" s="70">
        <v>2</v>
      </c>
      <c r="AB8" s="70">
        <v>3</v>
      </c>
      <c r="AC8" s="70">
        <v>4</v>
      </c>
      <c r="AD8" s="70">
        <v>6</v>
      </c>
      <c r="AE8" s="70">
        <v>4</v>
      </c>
      <c r="AF8" s="70">
        <v>4</v>
      </c>
      <c r="AG8" s="70">
        <v>12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0</v>
      </c>
      <c r="AP8" s="70">
        <v>0</v>
      </c>
      <c r="AQ8" s="70">
        <v>0</v>
      </c>
      <c r="AR8" s="70">
        <v>0</v>
      </c>
      <c r="AS8" s="70">
        <v>0</v>
      </c>
      <c r="AT8" s="70">
        <v>0</v>
      </c>
      <c r="AU8" s="70">
        <v>0</v>
      </c>
      <c r="AV8" s="70">
        <v>0</v>
      </c>
      <c r="AW8" s="70">
        <v>0</v>
      </c>
      <c r="AX8" s="70">
        <v>0</v>
      </c>
      <c r="AY8" s="70"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</row>
    <row r="9" spans="1:79" ht="15.75">
      <c r="A9" s="67">
        <v>6</v>
      </c>
      <c r="B9" s="68" t="s">
        <v>107</v>
      </c>
      <c r="C9" s="69">
        <f t="shared" si="0"/>
        <v>11</v>
      </c>
      <c r="D9" s="65">
        <f t="shared" si="1"/>
        <v>7</v>
      </c>
      <c r="E9" s="17">
        <f t="shared" si="2"/>
        <v>0</v>
      </c>
      <c r="F9" s="17">
        <f t="shared" si="3"/>
        <v>0</v>
      </c>
      <c r="G9" s="17">
        <f t="shared" si="4"/>
        <v>0</v>
      </c>
      <c r="H9" s="17">
        <f t="shared" si="5"/>
        <v>1</v>
      </c>
      <c r="I9" s="17">
        <f t="shared" si="6"/>
        <v>3</v>
      </c>
      <c r="J9" s="17">
        <f t="shared" si="7"/>
        <v>0</v>
      </c>
      <c r="K9" s="17">
        <f t="shared" si="8"/>
        <v>0</v>
      </c>
      <c r="L9" s="70">
        <v>0</v>
      </c>
      <c r="M9" s="70">
        <v>0</v>
      </c>
      <c r="N9" s="70">
        <v>1</v>
      </c>
      <c r="O9" s="70">
        <v>0</v>
      </c>
      <c r="P9" s="70">
        <v>1</v>
      </c>
      <c r="Q9" s="70">
        <v>1</v>
      </c>
      <c r="R9" s="70">
        <v>0</v>
      </c>
      <c r="S9" s="70">
        <v>1</v>
      </c>
      <c r="T9" s="70">
        <v>0</v>
      </c>
      <c r="U9" s="70">
        <v>0</v>
      </c>
      <c r="V9" s="70">
        <v>0</v>
      </c>
      <c r="W9" s="70">
        <v>1</v>
      </c>
      <c r="X9" s="70">
        <v>0</v>
      </c>
      <c r="Y9" s="70">
        <v>0</v>
      </c>
      <c r="Z9" s="70">
        <v>1</v>
      </c>
      <c r="AA9" s="70">
        <v>0</v>
      </c>
      <c r="AB9" s="70">
        <v>1</v>
      </c>
      <c r="AC9" s="70">
        <v>0</v>
      </c>
      <c r="AD9" s="70">
        <v>0</v>
      </c>
      <c r="AE9" s="70">
        <v>1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  <c r="AU9" s="70">
        <v>0</v>
      </c>
      <c r="AV9" s="70">
        <v>3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</row>
    <row r="10" spans="1:79" s="71" customFormat="1" ht="15.75">
      <c r="A10" s="67">
        <v>7</v>
      </c>
      <c r="B10" s="68" t="s">
        <v>108</v>
      </c>
      <c r="C10" s="69">
        <f t="shared" si="0"/>
        <v>7</v>
      </c>
      <c r="D10" s="65">
        <f t="shared" si="1"/>
        <v>6</v>
      </c>
      <c r="E10" s="17">
        <f t="shared" si="2"/>
        <v>0</v>
      </c>
      <c r="F10" s="17">
        <f t="shared" si="3"/>
        <v>0</v>
      </c>
      <c r="G10" s="17">
        <f t="shared" si="4"/>
        <v>0</v>
      </c>
      <c r="H10" s="17">
        <f t="shared" si="5"/>
        <v>1</v>
      </c>
      <c r="I10" s="17">
        <f t="shared" si="6"/>
        <v>0</v>
      </c>
      <c r="J10" s="17">
        <f t="shared" si="7"/>
        <v>0</v>
      </c>
      <c r="K10" s="17">
        <f t="shared" si="8"/>
        <v>0</v>
      </c>
      <c r="L10" s="70">
        <v>0</v>
      </c>
      <c r="M10" s="70">
        <v>0</v>
      </c>
      <c r="N10" s="70">
        <v>1</v>
      </c>
      <c r="O10" s="70">
        <v>1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1</v>
      </c>
      <c r="X10" s="70">
        <v>0</v>
      </c>
      <c r="Y10" s="70">
        <v>0</v>
      </c>
      <c r="Z10" s="70">
        <v>0</v>
      </c>
      <c r="AA10" s="70">
        <v>1</v>
      </c>
      <c r="AB10" s="70">
        <v>2</v>
      </c>
      <c r="AC10" s="70">
        <v>0</v>
      </c>
      <c r="AD10" s="70">
        <v>0</v>
      </c>
      <c r="AE10" s="70">
        <v>1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v>0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0</v>
      </c>
      <c r="BC10" s="70">
        <v>0</v>
      </c>
      <c r="BD10" s="70">
        <v>0</v>
      </c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</row>
    <row r="11" spans="1:79" ht="31.5">
      <c r="A11" s="67">
        <v>8</v>
      </c>
      <c r="B11" s="68" t="s">
        <v>109</v>
      </c>
      <c r="C11" s="69">
        <f t="shared" si="0"/>
        <v>1</v>
      </c>
      <c r="D11" s="65">
        <f t="shared" si="1"/>
        <v>1</v>
      </c>
      <c r="E11" s="17">
        <f t="shared" si="2"/>
        <v>0</v>
      </c>
      <c r="F11" s="17">
        <f t="shared" si="3"/>
        <v>0</v>
      </c>
      <c r="G11" s="17">
        <f t="shared" si="4"/>
        <v>0</v>
      </c>
      <c r="H11" s="17">
        <f t="shared" si="5"/>
        <v>0</v>
      </c>
      <c r="I11" s="17">
        <f t="shared" si="6"/>
        <v>0</v>
      </c>
      <c r="J11" s="17">
        <f t="shared" si="7"/>
        <v>0</v>
      </c>
      <c r="K11" s="17">
        <f t="shared" si="8"/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1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</row>
    <row r="12" spans="1:79" ht="47.25">
      <c r="A12" s="67">
        <v>9</v>
      </c>
      <c r="B12" s="68" t="s">
        <v>110</v>
      </c>
      <c r="C12" s="69">
        <f t="shared" si="0"/>
        <v>6</v>
      </c>
      <c r="D12" s="65">
        <f t="shared" si="1"/>
        <v>0</v>
      </c>
      <c r="E12" s="17">
        <f t="shared" si="2"/>
        <v>0</v>
      </c>
      <c r="F12" s="17">
        <f t="shared" si="3"/>
        <v>0</v>
      </c>
      <c r="G12" s="17">
        <f t="shared" si="4"/>
        <v>0</v>
      </c>
      <c r="H12" s="17">
        <f t="shared" si="5"/>
        <v>0</v>
      </c>
      <c r="I12" s="17">
        <f t="shared" si="6"/>
        <v>0</v>
      </c>
      <c r="J12" s="17">
        <f t="shared" si="7"/>
        <v>6</v>
      </c>
      <c r="K12" s="17">
        <f t="shared" si="8"/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6</v>
      </c>
      <c r="AL12" s="70">
        <v>0</v>
      </c>
      <c r="AM12" s="70">
        <v>0</v>
      </c>
      <c r="AN12" s="70">
        <v>0</v>
      </c>
      <c r="AO12" s="70">
        <v>0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</row>
    <row r="13" spans="1:79" s="71" customFormat="1" ht="46.15" customHeight="1">
      <c r="A13" s="67">
        <v>10</v>
      </c>
      <c r="B13" s="72" t="s">
        <v>111</v>
      </c>
      <c r="C13" s="69">
        <f t="shared" si="0"/>
        <v>207</v>
      </c>
      <c r="D13" s="65">
        <f t="shared" si="1"/>
        <v>68</v>
      </c>
      <c r="E13" s="17">
        <f t="shared" si="2"/>
        <v>65</v>
      </c>
      <c r="F13" s="17">
        <f t="shared" si="3"/>
        <v>23</v>
      </c>
      <c r="G13" s="17">
        <f t="shared" si="4"/>
        <v>11</v>
      </c>
      <c r="H13" s="17">
        <f t="shared" si="5"/>
        <v>34</v>
      </c>
      <c r="I13" s="17">
        <f t="shared" si="6"/>
        <v>6</v>
      </c>
      <c r="J13" s="17">
        <f t="shared" si="7"/>
        <v>0</v>
      </c>
      <c r="K13" s="17">
        <f t="shared" si="8"/>
        <v>0</v>
      </c>
      <c r="L13" s="70">
        <v>2</v>
      </c>
      <c r="M13" s="70">
        <v>5</v>
      </c>
      <c r="N13" s="70">
        <v>4</v>
      </c>
      <c r="O13" s="70">
        <v>5</v>
      </c>
      <c r="P13" s="70">
        <v>3</v>
      </c>
      <c r="Q13" s="70">
        <v>3</v>
      </c>
      <c r="R13" s="70">
        <v>4</v>
      </c>
      <c r="S13" s="70">
        <v>7</v>
      </c>
      <c r="T13" s="70">
        <v>3</v>
      </c>
      <c r="U13" s="70">
        <v>2</v>
      </c>
      <c r="V13" s="70">
        <v>3</v>
      </c>
      <c r="W13" s="70">
        <v>4</v>
      </c>
      <c r="X13" s="70">
        <v>6</v>
      </c>
      <c r="Y13" s="70">
        <v>5</v>
      </c>
      <c r="Z13" s="70">
        <v>3</v>
      </c>
      <c r="AA13" s="70">
        <v>3</v>
      </c>
      <c r="AB13" s="70">
        <v>1</v>
      </c>
      <c r="AC13" s="70">
        <v>5</v>
      </c>
      <c r="AD13" s="70">
        <v>0</v>
      </c>
      <c r="AE13" s="70">
        <v>8</v>
      </c>
      <c r="AF13" s="70">
        <v>12</v>
      </c>
      <c r="AG13" s="70">
        <v>11</v>
      </c>
      <c r="AH13" s="70">
        <v>4</v>
      </c>
      <c r="AI13" s="70">
        <v>6</v>
      </c>
      <c r="AJ13" s="70">
        <v>4</v>
      </c>
      <c r="AK13" s="70">
        <v>0</v>
      </c>
      <c r="AL13" s="70">
        <v>4</v>
      </c>
      <c r="AM13" s="70">
        <v>28</v>
      </c>
      <c r="AN13" s="70">
        <v>14</v>
      </c>
      <c r="AO13" s="70">
        <v>11</v>
      </c>
      <c r="AP13" s="70">
        <v>2</v>
      </c>
      <c r="AQ13" s="70">
        <v>0</v>
      </c>
      <c r="AR13" s="70">
        <v>2</v>
      </c>
      <c r="AS13" s="70">
        <v>2</v>
      </c>
      <c r="AT13" s="70">
        <v>2</v>
      </c>
      <c r="AU13" s="70">
        <v>0</v>
      </c>
      <c r="AV13" s="70">
        <v>6</v>
      </c>
      <c r="AW13" s="70">
        <v>0</v>
      </c>
      <c r="AX13" s="70">
        <v>5</v>
      </c>
      <c r="AY13" s="70">
        <v>3</v>
      </c>
      <c r="AZ13" s="70">
        <v>7</v>
      </c>
      <c r="BA13" s="70">
        <v>3</v>
      </c>
      <c r="BB13" s="70">
        <v>0</v>
      </c>
      <c r="BC13" s="70">
        <v>2</v>
      </c>
      <c r="BD13" s="70">
        <v>3</v>
      </c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</row>
    <row r="14" spans="1:79" ht="31.5">
      <c r="A14" s="67">
        <v>11</v>
      </c>
      <c r="B14" s="68" t="s">
        <v>112</v>
      </c>
      <c r="C14" s="69">
        <f t="shared" si="0"/>
        <v>61</v>
      </c>
      <c r="D14" s="65">
        <f t="shared" si="1"/>
        <v>14</v>
      </c>
      <c r="E14" s="17">
        <f t="shared" si="2"/>
        <v>0</v>
      </c>
      <c r="F14" s="17">
        <f t="shared" si="3"/>
        <v>14</v>
      </c>
      <c r="G14" s="17">
        <f t="shared" si="4"/>
        <v>25</v>
      </c>
      <c r="H14" s="17">
        <f t="shared" si="5"/>
        <v>8</v>
      </c>
      <c r="I14" s="17">
        <f t="shared" si="6"/>
        <v>0</v>
      </c>
      <c r="J14" s="17">
        <f t="shared" si="7"/>
        <v>0</v>
      </c>
      <c r="K14" s="17">
        <f t="shared" si="8"/>
        <v>0</v>
      </c>
      <c r="L14" s="70">
        <v>0</v>
      </c>
      <c r="M14" s="70">
        <v>0</v>
      </c>
      <c r="N14" s="70">
        <v>2</v>
      </c>
      <c r="O14" s="70">
        <v>1</v>
      </c>
      <c r="P14" s="70">
        <v>2</v>
      </c>
      <c r="Q14" s="70">
        <v>0</v>
      </c>
      <c r="R14" s="70">
        <v>0</v>
      </c>
      <c r="S14" s="70">
        <v>0</v>
      </c>
      <c r="T14" s="70">
        <v>1</v>
      </c>
      <c r="U14" s="70">
        <v>1</v>
      </c>
      <c r="V14" s="70">
        <v>2</v>
      </c>
      <c r="W14" s="70">
        <v>2</v>
      </c>
      <c r="X14" s="70">
        <v>1</v>
      </c>
      <c r="Y14" s="70">
        <v>0</v>
      </c>
      <c r="Z14" s="70">
        <v>0</v>
      </c>
      <c r="AA14" s="70">
        <v>1</v>
      </c>
      <c r="AB14" s="70">
        <v>1</v>
      </c>
      <c r="AC14" s="70"/>
      <c r="AD14" s="70">
        <v>14</v>
      </c>
      <c r="AE14" s="70">
        <v>4</v>
      </c>
      <c r="AF14" s="70">
        <v>4</v>
      </c>
      <c r="AG14" s="70">
        <v>11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v>12</v>
      </c>
      <c r="AR14" s="70">
        <v>0</v>
      </c>
      <c r="AS14" s="70">
        <v>0</v>
      </c>
      <c r="AT14" s="70">
        <v>0</v>
      </c>
      <c r="AU14" s="70">
        <v>1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1</v>
      </c>
      <c r="BC14" s="70">
        <v>0</v>
      </c>
      <c r="BD14" s="70">
        <v>0</v>
      </c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</row>
    <row r="15" spans="1:79" ht="31.5">
      <c r="A15" s="67">
        <v>12</v>
      </c>
      <c r="B15" s="68" t="s">
        <v>113</v>
      </c>
      <c r="C15" s="69">
        <f t="shared" si="0"/>
        <v>9</v>
      </c>
      <c r="D15" s="65">
        <f t="shared" si="1"/>
        <v>3</v>
      </c>
      <c r="E15" s="17">
        <f t="shared" si="2"/>
        <v>0</v>
      </c>
      <c r="F15" s="17">
        <f t="shared" si="3"/>
        <v>0</v>
      </c>
      <c r="G15" s="17">
        <f t="shared" si="4"/>
        <v>0</v>
      </c>
      <c r="H15" s="17">
        <f t="shared" si="5"/>
        <v>6</v>
      </c>
      <c r="I15" s="17">
        <f t="shared" si="6"/>
        <v>0</v>
      </c>
      <c r="J15" s="17">
        <f t="shared" si="7"/>
        <v>0</v>
      </c>
      <c r="K15" s="17">
        <f t="shared" si="8"/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1</v>
      </c>
      <c r="U15" s="70">
        <v>0</v>
      </c>
      <c r="V15" s="70">
        <v>0</v>
      </c>
      <c r="W15" s="70">
        <v>1</v>
      </c>
      <c r="X15" s="70">
        <v>0</v>
      </c>
      <c r="Y15" s="70">
        <v>0</v>
      </c>
      <c r="Z15" s="70">
        <v>0</v>
      </c>
      <c r="AA15" s="70">
        <v>1</v>
      </c>
      <c r="AB15" s="70">
        <v>0</v>
      </c>
      <c r="AC15" s="70">
        <v>0</v>
      </c>
      <c r="AD15" s="70">
        <v>0</v>
      </c>
      <c r="AE15" s="70">
        <v>3</v>
      </c>
      <c r="AF15" s="70">
        <v>3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v>0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v>0</v>
      </c>
      <c r="AY15" s="70"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v>0</v>
      </c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</row>
    <row r="16" spans="1:79" ht="15.75">
      <c r="A16" s="67">
        <v>13</v>
      </c>
      <c r="B16" s="68" t="s">
        <v>114</v>
      </c>
      <c r="C16" s="69">
        <f t="shared" si="0"/>
        <v>8</v>
      </c>
      <c r="D16" s="65">
        <f t="shared" si="1"/>
        <v>0</v>
      </c>
      <c r="E16" s="17">
        <f t="shared" si="2"/>
        <v>0</v>
      </c>
      <c r="F16" s="17">
        <f t="shared" si="3"/>
        <v>0</v>
      </c>
      <c r="G16" s="17">
        <f t="shared" si="4"/>
        <v>0</v>
      </c>
      <c r="H16" s="17">
        <f t="shared" si="5"/>
        <v>0</v>
      </c>
      <c r="I16" s="17">
        <f t="shared" si="6"/>
        <v>0</v>
      </c>
      <c r="J16" s="17">
        <f t="shared" si="7"/>
        <v>0</v>
      </c>
      <c r="K16" s="17">
        <f t="shared" si="8"/>
        <v>8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/>
      <c r="BF16" s="70"/>
      <c r="BG16" s="70">
        <v>1</v>
      </c>
      <c r="BH16" s="70"/>
      <c r="BI16" s="70"/>
      <c r="BJ16" s="70"/>
      <c r="BK16" s="70"/>
      <c r="BL16" s="70"/>
      <c r="BM16" s="70"/>
      <c r="BN16" s="70">
        <v>1</v>
      </c>
      <c r="BO16" s="70"/>
      <c r="BP16" s="70">
        <v>1</v>
      </c>
      <c r="BQ16" s="70"/>
      <c r="BR16" s="70"/>
      <c r="BS16" s="70"/>
      <c r="BT16" s="70"/>
      <c r="BU16" s="70">
        <v>2</v>
      </c>
      <c r="BV16" s="70">
        <v>1</v>
      </c>
      <c r="BW16" s="70"/>
      <c r="BX16" s="70">
        <v>2</v>
      </c>
      <c r="BY16" s="70"/>
      <c r="BZ16" s="70"/>
      <c r="CA16" s="70"/>
    </row>
    <row r="17" spans="1:79" ht="15.75">
      <c r="A17" s="67">
        <v>14</v>
      </c>
      <c r="B17" s="68" t="s">
        <v>115</v>
      </c>
      <c r="C17" s="69">
        <f t="shared" si="0"/>
        <v>9</v>
      </c>
      <c r="D17" s="65">
        <f t="shared" si="1"/>
        <v>0</v>
      </c>
      <c r="E17" s="17">
        <f t="shared" si="2"/>
        <v>0</v>
      </c>
      <c r="F17" s="17">
        <f t="shared" si="3"/>
        <v>0</v>
      </c>
      <c r="G17" s="17">
        <f t="shared" si="4"/>
        <v>0</v>
      </c>
      <c r="H17" s="17">
        <f t="shared" si="5"/>
        <v>0</v>
      </c>
      <c r="I17" s="17">
        <f t="shared" si="6"/>
        <v>0</v>
      </c>
      <c r="J17" s="17">
        <f t="shared" si="7"/>
        <v>0</v>
      </c>
      <c r="K17" s="17">
        <f t="shared" si="8"/>
        <v>9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/>
      <c r="BF17" s="70"/>
      <c r="BG17" s="70">
        <v>1</v>
      </c>
      <c r="BH17" s="70"/>
      <c r="BI17" s="70"/>
      <c r="BJ17" s="70"/>
      <c r="BK17" s="70"/>
      <c r="BL17" s="70">
        <v>1</v>
      </c>
      <c r="BM17" s="70"/>
      <c r="BN17" s="70">
        <v>2</v>
      </c>
      <c r="BO17" s="70"/>
      <c r="BP17" s="70"/>
      <c r="BQ17" s="70"/>
      <c r="BR17" s="70">
        <v>1</v>
      </c>
      <c r="BS17" s="70">
        <v>1</v>
      </c>
      <c r="BT17" s="70">
        <v>1</v>
      </c>
      <c r="BU17" s="70"/>
      <c r="BV17" s="70">
        <v>1</v>
      </c>
      <c r="BW17" s="70"/>
      <c r="BX17" s="70">
        <v>1</v>
      </c>
      <c r="BY17" s="70"/>
      <c r="BZ17" s="70"/>
      <c r="CA17" s="70"/>
    </row>
    <row r="18" spans="1:79" ht="15.75">
      <c r="A18" s="67">
        <v>15</v>
      </c>
      <c r="B18" s="68" t="s">
        <v>116</v>
      </c>
      <c r="C18" s="69">
        <f t="shared" si="0"/>
        <v>0</v>
      </c>
      <c r="D18" s="65">
        <f t="shared" si="1"/>
        <v>0</v>
      </c>
      <c r="E18" s="17">
        <f t="shared" si="2"/>
        <v>0</v>
      </c>
      <c r="F18" s="17">
        <f t="shared" si="3"/>
        <v>0</v>
      </c>
      <c r="G18" s="17">
        <f t="shared" si="4"/>
        <v>0</v>
      </c>
      <c r="H18" s="17">
        <f t="shared" si="5"/>
        <v>0</v>
      </c>
      <c r="I18" s="17">
        <f t="shared" si="6"/>
        <v>0</v>
      </c>
      <c r="J18" s="17">
        <f t="shared" si="7"/>
        <v>0</v>
      </c>
      <c r="K18" s="17">
        <f t="shared" si="8"/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</row>
    <row r="19" spans="1:79" ht="15.75">
      <c r="A19" s="67">
        <v>16</v>
      </c>
      <c r="B19" s="68" t="s">
        <v>117</v>
      </c>
      <c r="C19" s="69">
        <f t="shared" si="0"/>
        <v>0</v>
      </c>
      <c r="D19" s="65">
        <f t="shared" si="1"/>
        <v>0</v>
      </c>
      <c r="E19" s="17">
        <f t="shared" si="2"/>
        <v>0</v>
      </c>
      <c r="F19" s="17">
        <f t="shared" si="3"/>
        <v>0</v>
      </c>
      <c r="G19" s="17">
        <f t="shared" si="4"/>
        <v>0</v>
      </c>
      <c r="H19" s="17">
        <f t="shared" si="5"/>
        <v>0</v>
      </c>
      <c r="I19" s="17">
        <f t="shared" si="6"/>
        <v>0</v>
      </c>
      <c r="J19" s="17">
        <f t="shared" si="7"/>
        <v>0</v>
      </c>
      <c r="K19" s="17">
        <f t="shared" si="8"/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v>0</v>
      </c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</row>
    <row r="20" spans="1:79" ht="16.5" thickBot="1">
      <c r="A20" s="67">
        <v>17</v>
      </c>
      <c r="B20" s="68" t="s">
        <v>118</v>
      </c>
      <c r="C20" s="73">
        <f t="shared" si="0"/>
        <v>62</v>
      </c>
      <c r="D20" s="65">
        <f t="shared" si="1"/>
        <v>18</v>
      </c>
      <c r="E20" s="17">
        <f t="shared" si="2"/>
        <v>3</v>
      </c>
      <c r="F20" s="17">
        <f t="shared" si="3"/>
        <v>8</v>
      </c>
      <c r="G20" s="17">
        <f t="shared" si="4"/>
        <v>11</v>
      </c>
      <c r="H20" s="17">
        <f t="shared" si="5"/>
        <v>16</v>
      </c>
      <c r="I20" s="17">
        <f t="shared" si="6"/>
        <v>0</v>
      </c>
      <c r="J20" s="17">
        <f t="shared" si="7"/>
        <v>0</v>
      </c>
      <c r="K20" s="17">
        <f t="shared" si="8"/>
        <v>6</v>
      </c>
      <c r="L20" s="74">
        <v>0</v>
      </c>
      <c r="M20" s="74">
        <v>0</v>
      </c>
      <c r="N20" s="74">
        <v>0</v>
      </c>
      <c r="O20" s="74">
        <v>3</v>
      </c>
      <c r="P20" s="74">
        <v>3</v>
      </c>
      <c r="Q20" s="74">
        <v>1</v>
      </c>
      <c r="R20" s="74">
        <v>2</v>
      </c>
      <c r="S20" s="74">
        <v>1</v>
      </c>
      <c r="T20" s="74">
        <v>2</v>
      </c>
      <c r="U20" s="74">
        <v>0</v>
      </c>
      <c r="V20" s="74">
        <v>0</v>
      </c>
      <c r="W20" s="74">
        <v>2</v>
      </c>
      <c r="X20" s="74">
        <v>0</v>
      </c>
      <c r="Y20" s="74">
        <v>1</v>
      </c>
      <c r="Z20" s="74">
        <v>1</v>
      </c>
      <c r="AA20" s="74">
        <v>1</v>
      </c>
      <c r="AB20" s="74">
        <v>0</v>
      </c>
      <c r="AC20" s="74">
        <v>1</v>
      </c>
      <c r="AD20" s="74">
        <v>9</v>
      </c>
      <c r="AE20" s="74">
        <v>9</v>
      </c>
      <c r="AF20" s="74">
        <v>7</v>
      </c>
      <c r="AG20" s="74">
        <v>2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3</v>
      </c>
      <c r="AN20" s="74">
        <v>0</v>
      </c>
      <c r="AO20" s="74">
        <v>0</v>
      </c>
      <c r="AP20" s="74">
        <v>0</v>
      </c>
      <c r="AQ20" s="74">
        <v>0</v>
      </c>
      <c r="AR20" s="74">
        <v>1</v>
      </c>
      <c r="AS20" s="74">
        <v>2</v>
      </c>
      <c r="AT20" s="74">
        <v>1</v>
      </c>
      <c r="AU20" s="74">
        <v>0</v>
      </c>
      <c r="AV20" s="74">
        <v>0</v>
      </c>
      <c r="AW20" s="74">
        <v>4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/>
      <c r="BF20" s="74"/>
      <c r="BG20" s="74"/>
      <c r="BH20" s="74"/>
      <c r="BI20" s="74"/>
      <c r="BJ20" s="74"/>
      <c r="BK20" s="74"/>
      <c r="BL20" s="74">
        <v>1</v>
      </c>
      <c r="BM20" s="74"/>
      <c r="BN20" s="74">
        <v>1</v>
      </c>
      <c r="BO20" s="74"/>
      <c r="BP20" s="74"/>
      <c r="BQ20" s="74"/>
      <c r="BR20" s="74"/>
      <c r="BS20" s="74"/>
      <c r="BT20" s="74"/>
      <c r="BU20" s="74"/>
      <c r="BV20" s="74"/>
      <c r="BW20" s="74">
        <v>4</v>
      </c>
      <c r="BX20" s="74"/>
      <c r="BY20" s="74"/>
      <c r="BZ20" s="74"/>
      <c r="CA20" s="74"/>
    </row>
    <row r="21" spans="1:79" ht="30.75" thickBot="1">
      <c r="A21" s="75"/>
      <c r="B21" s="76" t="s">
        <v>119</v>
      </c>
      <c r="C21" s="77">
        <f t="shared" ref="C21" si="9">SUM(C4:C20)</f>
        <v>512</v>
      </c>
      <c r="D21" s="31">
        <f>SUM(D4:D20)</f>
        <v>181</v>
      </c>
      <c r="E21" s="31">
        <f t="shared" ref="E21:K21" si="10">SUM(E4:E20)</f>
        <v>76</v>
      </c>
      <c r="F21" s="31">
        <f t="shared" si="10"/>
        <v>45</v>
      </c>
      <c r="G21" s="31">
        <f t="shared" si="10"/>
        <v>69</v>
      </c>
      <c r="H21" s="31">
        <f t="shared" si="10"/>
        <v>88</v>
      </c>
      <c r="I21" s="31">
        <f t="shared" si="10"/>
        <v>9</v>
      </c>
      <c r="J21" s="31">
        <f t="shared" si="10"/>
        <v>21</v>
      </c>
      <c r="K21" s="78">
        <f t="shared" si="10"/>
        <v>23</v>
      </c>
      <c r="L21" s="79">
        <f>SUM(L4:L20)</f>
        <v>4</v>
      </c>
      <c r="M21" s="80">
        <f t="shared" ref="M21:BX21" si="11">SUM(M4:M20)</f>
        <v>10</v>
      </c>
      <c r="N21" s="80">
        <f t="shared" si="11"/>
        <v>11</v>
      </c>
      <c r="O21" s="80">
        <f t="shared" si="11"/>
        <v>13</v>
      </c>
      <c r="P21" s="80">
        <f t="shared" si="11"/>
        <v>13</v>
      </c>
      <c r="Q21" s="80">
        <f t="shared" si="11"/>
        <v>9</v>
      </c>
      <c r="R21" s="80">
        <f t="shared" si="11"/>
        <v>9</v>
      </c>
      <c r="S21" s="80">
        <f t="shared" si="11"/>
        <v>11</v>
      </c>
      <c r="T21" s="80">
        <f t="shared" si="11"/>
        <v>11</v>
      </c>
      <c r="U21" s="80">
        <f t="shared" si="11"/>
        <v>7</v>
      </c>
      <c r="V21" s="80">
        <f t="shared" si="11"/>
        <v>6</v>
      </c>
      <c r="W21" s="80">
        <f t="shared" si="11"/>
        <v>15</v>
      </c>
      <c r="X21" s="80">
        <f t="shared" si="11"/>
        <v>11</v>
      </c>
      <c r="Y21" s="80">
        <f t="shared" si="11"/>
        <v>9</v>
      </c>
      <c r="Z21" s="80">
        <f t="shared" si="11"/>
        <v>10</v>
      </c>
      <c r="AA21" s="80">
        <f t="shared" si="11"/>
        <v>12</v>
      </c>
      <c r="AB21" s="80">
        <f t="shared" si="11"/>
        <v>9</v>
      </c>
      <c r="AC21" s="80">
        <f t="shared" si="11"/>
        <v>11</v>
      </c>
      <c r="AD21" s="80">
        <f t="shared" si="11"/>
        <v>31</v>
      </c>
      <c r="AE21" s="80">
        <f t="shared" si="11"/>
        <v>34</v>
      </c>
      <c r="AF21" s="80">
        <f t="shared" si="11"/>
        <v>37</v>
      </c>
      <c r="AG21" s="80">
        <f t="shared" si="11"/>
        <v>38</v>
      </c>
      <c r="AH21" s="80">
        <f t="shared" si="11"/>
        <v>7</v>
      </c>
      <c r="AI21" s="80">
        <f t="shared" si="11"/>
        <v>6</v>
      </c>
      <c r="AJ21" s="80">
        <f t="shared" si="11"/>
        <v>4</v>
      </c>
      <c r="AK21" s="80">
        <f t="shared" si="11"/>
        <v>21</v>
      </c>
      <c r="AL21" s="80">
        <f t="shared" si="11"/>
        <v>4</v>
      </c>
      <c r="AM21" s="80">
        <f t="shared" si="11"/>
        <v>31</v>
      </c>
      <c r="AN21" s="80">
        <f t="shared" si="11"/>
        <v>14</v>
      </c>
      <c r="AO21" s="80">
        <f t="shared" si="11"/>
        <v>11</v>
      </c>
      <c r="AP21" s="80">
        <f t="shared" si="11"/>
        <v>2</v>
      </c>
      <c r="AQ21" s="80">
        <f t="shared" si="11"/>
        <v>12</v>
      </c>
      <c r="AR21" s="80">
        <f t="shared" si="11"/>
        <v>3</v>
      </c>
      <c r="AS21" s="80">
        <f t="shared" si="11"/>
        <v>4</v>
      </c>
      <c r="AT21" s="80">
        <f t="shared" si="11"/>
        <v>3</v>
      </c>
      <c r="AU21" s="80">
        <f t="shared" si="11"/>
        <v>1</v>
      </c>
      <c r="AV21" s="80">
        <f t="shared" si="11"/>
        <v>9</v>
      </c>
      <c r="AW21" s="80">
        <f t="shared" si="11"/>
        <v>4</v>
      </c>
      <c r="AX21" s="80">
        <f t="shared" si="11"/>
        <v>5</v>
      </c>
      <c r="AY21" s="80">
        <f t="shared" si="11"/>
        <v>3</v>
      </c>
      <c r="AZ21" s="80">
        <f t="shared" si="11"/>
        <v>15</v>
      </c>
      <c r="BA21" s="80">
        <f t="shared" si="11"/>
        <v>3</v>
      </c>
      <c r="BB21" s="80">
        <f t="shared" si="11"/>
        <v>1</v>
      </c>
      <c r="BC21" s="80">
        <f t="shared" si="11"/>
        <v>2</v>
      </c>
      <c r="BD21" s="80">
        <f t="shared" si="11"/>
        <v>3</v>
      </c>
      <c r="BE21" s="80">
        <f t="shared" si="11"/>
        <v>0</v>
      </c>
      <c r="BF21" s="80">
        <f t="shared" si="11"/>
        <v>0</v>
      </c>
      <c r="BG21" s="80">
        <f t="shared" si="11"/>
        <v>2</v>
      </c>
      <c r="BH21" s="80">
        <f t="shared" si="11"/>
        <v>0</v>
      </c>
      <c r="BI21" s="80">
        <f t="shared" si="11"/>
        <v>0</v>
      </c>
      <c r="BJ21" s="80">
        <f t="shared" si="11"/>
        <v>0</v>
      </c>
      <c r="BK21" s="80">
        <f t="shared" si="11"/>
        <v>0</v>
      </c>
      <c r="BL21" s="80">
        <f t="shared" si="11"/>
        <v>2</v>
      </c>
      <c r="BM21" s="80">
        <f t="shared" si="11"/>
        <v>0</v>
      </c>
      <c r="BN21" s="80">
        <f t="shared" si="11"/>
        <v>4</v>
      </c>
      <c r="BO21" s="80">
        <f t="shared" si="11"/>
        <v>0</v>
      </c>
      <c r="BP21" s="80">
        <f t="shared" si="11"/>
        <v>1</v>
      </c>
      <c r="BQ21" s="80">
        <f t="shared" si="11"/>
        <v>0</v>
      </c>
      <c r="BR21" s="80">
        <f t="shared" si="11"/>
        <v>1</v>
      </c>
      <c r="BS21" s="80">
        <f t="shared" si="11"/>
        <v>1</v>
      </c>
      <c r="BT21" s="80">
        <f t="shared" si="11"/>
        <v>1</v>
      </c>
      <c r="BU21" s="80">
        <f t="shared" si="11"/>
        <v>2</v>
      </c>
      <c r="BV21" s="80">
        <f t="shared" si="11"/>
        <v>2</v>
      </c>
      <c r="BW21" s="80">
        <f t="shared" si="11"/>
        <v>4</v>
      </c>
      <c r="BX21" s="80">
        <f t="shared" si="11"/>
        <v>3</v>
      </c>
      <c r="BY21" s="80">
        <f t="shared" ref="BY21:CA21" si="12">SUM(BY4:BY20)</f>
        <v>0</v>
      </c>
      <c r="BZ21" s="80">
        <f t="shared" si="12"/>
        <v>0</v>
      </c>
      <c r="CA21" s="81">
        <f t="shared" si="12"/>
        <v>0</v>
      </c>
    </row>
    <row r="22" spans="1:79" ht="15.75">
      <c r="A22" s="67">
        <v>18</v>
      </c>
      <c r="B22" s="68" t="s">
        <v>120</v>
      </c>
      <c r="C22" s="64">
        <f t="shared" si="0"/>
        <v>0</v>
      </c>
      <c r="D22" s="65">
        <f t="shared" ref="D22:D31" si="13">L22+M22+N22+O22+P22+Q22+R22+S22+T22+U22+V22+W22+X22+Y22+Z22+AA22+AB22+AC22</f>
        <v>0</v>
      </c>
      <c r="E22" s="17">
        <f t="shared" ref="E22:E31" si="14">AM22+AN22+AO22+AZ22+BC22+BD22</f>
        <v>0</v>
      </c>
      <c r="F22" s="17">
        <f t="shared" ref="F22:F31" si="15">AL22+AP22+AQ22+AR22+AS22+AT22+AU22+AW22+AX22+AY22+BA22+BB22</f>
        <v>0</v>
      </c>
      <c r="G22" s="17">
        <f t="shared" ref="G22:G31" si="16">AD22+AG22</f>
        <v>0</v>
      </c>
      <c r="H22" s="17">
        <f t="shared" ref="H22:H31" si="17">AE22+AF22+AH22+AI22+AJ22</f>
        <v>0</v>
      </c>
      <c r="I22" s="17">
        <f t="shared" ref="I22:I31" si="18">AV22</f>
        <v>0</v>
      </c>
      <c r="J22" s="17">
        <f t="shared" ref="J22:J31" si="19">AK22</f>
        <v>0</v>
      </c>
      <c r="K22" s="17">
        <f t="shared" ref="K22:K31" si="20">BE22+BF22+BG22+BH22+BI22+BJ22+BK22+BL22+BM22+BN22+BO22+BP22+BQ22+BR22+BS22+BT22+BU22+BV22+BW22+BX22+BY22+BZ22+CA22</f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6">
        <v>0</v>
      </c>
      <c r="BB22" s="66">
        <v>0</v>
      </c>
      <c r="BC22" s="66">
        <v>0</v>
      </c>
      <c r="BD22" s="66">
        <v>0</v>
      </c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</row>
    <row r="23" spans="1:79" ht="15.75">
      <c r="A23" s="67">
        <v>19</v>
      </c>
      <c r="B23" s="68" t="s">
        <v>121</v>
      </c>
      <c r="C23" s="69">
        <f t="shared" si="0"/>
        <v>0</v>
      </c>
      <c r="D23" s="65">
        <f t="shared" si="13"/>
        <v>0</v>
      </c>
      <c r="E23" s="17">
        <f t="shared" si="14"/>
        <v>0</v>
      </c>
      <c r="F23" s="17">
        <f t="shared" si="15"/>
        <v>0</v>
      </c>
      <c r="G23" s="17">
        <f t="shared" si="16"/>
        <v>0</v>
      </c>
      <c r="H23" s="17">
        <f t="shared" si="17"/>
        <v>0</v>
      </c>
      <c r="I23" s="17">
        <f t="shared" si="18"/>
        <v>0</v>
      </c>
      <c r="J23" s="17">
        <f t="shared" si="19"/>
        <v>0</v>
      </c>
      <c r="K23" s="17">
        <f t="shared" si="20"/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</row>
    <row r="24" spans="1:79" ht="31.5">
      <c r="A24" s="82">
        <v>20</v>
      </c>
      <c r="B24" s="83" t="s">
        <v>122</v>
      </c>
      <c r="C24" s="69">
        <f t="shared" si="0"/>
        <v>57</v>
      </c>
      <c r="D24" s="65">
        <f t="shared" si="13"/>
        <v>6</v>
      </c>
      <c r="E24" s="17">
        <f t="shared" si="14"/>
        <v>41</v>
      </c>
      <c r="F24" s="17">
        <f t="shared" si="15"/>
        <v>4</v>
      </c>
      <c r="G24" s="17">
        <f t="shared" si="16"/>
        <v>0</v>
      </c>
      <c r="H24" s="17">
        <f t="shared" si="17"/>
        <v>6</v>
      </c>
      <c r="I24" s="17">
        <f t="shared" si="18"/>
        <v>0</v>
      </c>
      <c r="J24" s="17">
        <f t="shared" si="19"/>
        <v>0</v>
      </c>
      <c r="K24" s="17">
        <f t="shared" si="20"/>
        <v>0</v>
      </c>
      <c r="L24" s="84">
        <v>0</v>
      </c>
      <c r="M24" s="84">
        <v>0</v>
      </c>
      <c r="N24" s="84">
        <v>2</v>
      </c>
      <c r="O24" s="84">
        <v>0</v>
      </c>
      <c r="P24" s="84">
        <v>1</v>
      </c>
      <c r="Q24" s="84">
        <v>0</v>
      </c>
      <c r="R24" s="84">
        <v>1</v>
      </c>
      <c r="S24" s="84">
        <v>0</v>
      </c>
      <c r="T24" s="84">
        <v>0</v>
      </c>
      <c r="U24" s="84">
        <v>0</v>
      </c>
      <c r="V24" s="84">
        <v>0</v>
      </c>
      <c r="W24" s="84">
        <v>1</v>
      </c>
      <c r="X24" s="84">
        <v>0</v>
      </c>
      <c r="Y24" s="84">
        <v>0</v>
      </c>
      <c r="Z24" s="84">
        <v>1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4</v>
      </c>
      <c r="AG24" s="84">
        <v>0</v>
      </c>
      <c r="AH24" s="84">
        <v>0</v>
      </c>
      <c r="AI24" s="84">
        <v>2</v>
      </c>
      <c r="AJ24" s="84">
        <v>0</v>
      </c>
      <c r="AK24" s="84">
        <v>0</v>
      </c>
      <c r="AL24" s="84">
        <v>0</v>
      </c>
      <c r="AM24" s="84">
        <v>36</v>
      </c>
      <c r="AN24" s="84">
        <v>2</v>
      </c>
      <c r="AO24" s="84">
        <v>0</v>
      </c>
      <c r="AP24" s="84">
        <v>0</v>
      </c>
      <c r="AQ24" s="84">
        <v>0</v>
      </c>
      <c r="AR24" s="84">
        <v>4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3</v>
      </c>
      <c r="BA24" s="84">
        <v>0</v>
      </c>
      <c r="BB24" s="84">
        <v>0</v>
      </c>
      <c r="BC24" s="84">
        <v>0</v>
      </c>
      <c r="BD24" s="84">
        <v>0</v>
      </c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</row>
    <row r="25" spans="1:79" ht="31.5">
      <c r="A25" s="67">
        <v>21</v>
      </c>
      <c r="B25" s="68" t="s">
        <v>123</v>
      </c>
      <c r="C25" s="69">
        <f t="shared" si="0"/>
        <v>1</v>
      </c>
      <c r="D25" s="65">
        <f t="shared" si="13"/>
        <v>1</v>
      </c>
      <c r="E25" s="17">
        <f t="shared" si="14"/>
        <v>0</v>
      </c>
      <c r="F25" s="17">
        <f t="shared" si="15"/>
        <v>0</v>
      </c>
      <c r="G25" s="17">
        <f t="shared" si="16"/>
        <v>0</v>
      </c>
      <c r="H25" s="17">
        <f t="shared" si="17"/>
        <v>0</v>
      </c>
      <c r="I25" s="17">
        <f t="shared" si="18"/>
        <v>0</v>
      </c>
      <c r="J25" s="17">
        <f t="shared" si="19"/>
        <v>0</v>
      </c>
      <c r="K25" s="17">
        <f t="shared" si="20"/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0">
        <v>0</v>
      </c>
      <c r="W25" s="70">
        <v>1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</row>
    <row r="26" spans="1:79" ht="31.5">
      <c r="A26" s="67">
        <v>22</v>
      </c>
      <c r="B26" s="68" t="s">
        <v>124</v>
      </c>
      <c r="C26" s="69">
        <f t="shared" si="0"/>
        <v>6</v>
      </c>
      <c r="D26" s="65">
        <f t="shared" si="13"/>
        <v>0</v>
      </c>
      <c r="E26" s="17">
        <f t="shared" si="14"/>
        <v>3</v>
      </c>
      <c r="F26" s="17">
        <f t="shared" si="15"/>
        <v>3</v>
      </c>
      <c r="G26" s="17">
        <f t="shared" si="16"/>
        <v>0</v>
      </c>
      <c r="H26" s="17">
        <f t="shared" si="17"/>
        <v>0</v>
      </c>
      <c r="I26" s="17">
        <f t="shared" si="18"/>
        <v>0</v>
      </c>
      <c r="J26" s="17">
        <f t="shared" si="19"/>
        <v>0</v>
      </c>
      <c r="K26" s="17">
        <f t="shared" si="20"/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3</v>
      </c>
      <c r="AP26" s="70">
        <v>0</v>
      </c>
      <c r="AQ26" s="70">
        <v>0</v>
      </c>
      <c r="AR26" s="70">
        <v>2</v>
      </c>
      <c r="AS26" s="70">
        <v>0</v>
      </c>
      <c r="AT26" s="70">
        <v>1</v>
      </c>
      <c r="AU26" s="70">
        <v>0</v>
      </c>
      <c r="AV26" s="70">
        <v>0</v>
      </c>
      <c r="AW26" s="70">
        <v>0</v>
      </c>
      <c r="AX26" s="70">
        <v>0</v>
      </c>
      <c r="AY26" s="70">
        <v>0</v>
      </c>
      <c r="AZ26" s="70">
        <v>0</v>
      </c>
      <c r="BA26" s="70">
        <v>0</v>
      </c>
      <c r="BB26" s="70">
        <v>0</v>
      </c>
      <c r="BC26" s="70">
        <v>0</v>
      </c>
      <c r="BD26" s="70">
        <v>0</v>
      </c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</row>
    <row r="27" spans="1:79" ht="31.5">
      <c r="A27" s="67">
        <v>23</v>
      </c>
      <c r="B27" s="68" t="s">
        <v>125</v>
      </c>
      <c r="C27" s="69">
        <f t="shared" si="0"/>
        <v>23</v>
      </c>
      <c r="D27" s="65">
        <f t="shared" si="13"/>
        <v>0</v>
      </c>
      <c r="E27" s="17">
        <f t="shared" si="14"/>
        <v>14</v>
      </c>
      <c r="F27" s="17">
        <f t="shared" si="15"/>
        <v>2</v>
      </c>
      <c r="G27" s="17">
        <f t="shared" si="16"/>
        <v>0</v>
      </c>
      <c r="H27" s="17">
        <f t="shared" si="17"/>
        <v>7</v>
      </c>
      <c r="I27" s="17">
        <f t="shared" si="18"/>
        <v>0</v>
      </c>
      <c r="J27" s="17">
        <f t="shared" si="19"/>
        <v>0</v>
      </c>
      <c r="K27" s="17">
        <f t="shared" si="20"/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  <c r="AF27" s="70">
        <v>4</v>
      </c>
      <c r="AG27" s="70">
        <v>0</v>
      </c>
      <c r="AH27" s="70">
        <v>0</v>
      </c>
      <c r="AI27" s="70">
        <v>3</v>
      </c>
      <c r="AJ27" s="70">
        <v>0</v>
      </c>
      <c r="AK27" s="70">
        <v>0</v>
      </c>
      <c r="AL27" s="70">
        <v>0</v>
      </c>
      <c r="AM27" s="70">
        <v>12</v>
      </c>
      <c r="AN27" s="70">
        <v>0</v>
      </c>
      <c r="AO27" s="70">
        <v>0</v>
      </c>
      <c r="AP27" s="70">
        <v>0</v>
      </c>
      <c r="AQ27" s="70">
        <v>0</v>
      </c>
      <c r="AR27" s="70">
        <v>2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70">
        <v>0</v>
      </c>
      <c r="AY27" s="70">
        <v>0</v>
      </c>
      <c r="AZ27" s="70">
        <v>2</v>
      </c>
      <c r="BA27" s="70">
        <v>0</v>
      </c>
      <c r="BB27" s="70">
        <v>0</v>
      </c>
      <c r="BC27" s="70">
        <v>0</v>
      </c>
      <c r="BD27" s="70">
        <v>0</v>
      </c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</row>
    <row r="28" spans="1:79" ht="31.5">
      <c r="A28" s="85">
        <v>24</v>
      </c>
      <c r="B28" s="83" t="s">
        <v>126</v>
      </c>
      <c r="C28" s="69">
        <f t="shared" si="0"/>
        <v>22</v>
      </c>
      <c r="D28" s="65">
        <f t="shared" si="13"/>
        <v>6</v>
      </c>
      <c r="E28" s="17">
        <f t="shared" si="14"/>
        <v>2</v>
      </c>
      <c r="F28" s="17">
        <f t="shared" si="15"/>
        <v>4</v>
      </c>
      <c r="G28" s="17">
        <f t="shared" si="16"/>
        <v>6</v>
      </c>
      <c r="H28" s="17">
        <f t="shared" si="17"/>
        <v>4</v>
      </c>
      <c r="I28" s="17">
        <f t="shared" si="18"/>
        <v>0</v>
      </c>
      <c r="J28" s="17">
        <f t="shared" si="19"/>
        <v>0</v>
      </c>
      <c r="K28" s="17">
        <f t="shared" si="20"/>
        <v>0</v>
      </c>
      <c r="L28" s="86">
        <v>0</v>
      </c>
      <c r="M28" s="86">
        <v>0</v>
      </c>
      <c r="N28" s="86">
        <v>0</v>
      </c>
      <c r="O28" s="86">
        <v>1</v>
      </c>
      <c r="P28" s="86">
        <v>2</v>
      </c>
      <c r="Q28" s="86">
        <v>0</v>
      </c>
      <c r="R28" s="86">
        <v>1</v>
      </c>
      <c r="S28" s="86">
        <v>0</v>
      </c>
      <c r="T28" s="86">
        <v>0</v>
      </c>
      <c r="U28" s="86">
        <v>0</v>
      </c>
      <c r="V28" s="86">
        <v>0</v>
      </c>
      <c r="W28" s="86">
        <v>2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4</v>
      </c>
      <c r="AG28" s="86">
        <v>6</v>
      </c>
      <c r="AH28" s="86">
        <v>0</v>
      </c>
      <c r="AI28" s="86">
        <v>0</v>
      </c>
      <c r="AJ28" s="86">
        <v>0</v>
      </c>
      <c r="AK28" s="86">
        <v>0</v>
      </c>
      <c r="AL28" s="86">
        <v>0</v>
      </c>
      <c r="AM28" s="86">
        <v>0</v>
      </c>
      <c r="AN28" s="86">
        <v>1</v>
      </c>
      <c r="AO28" s="86">
        <v>1</v>
      </c>
      <c r="AP28" s="86">
        <v>0</v>
      </c>
      <c r="AQ28" s="86">
        <v>0</v>
      </c>
      <c r="AR28" s="86">
        <v>0</v>
      </c>
      <c r="AS28" s="86">
        <v>0</v>
      </c>
      <c r="AT28" s="86">
        <v>0</v>
      </c>
      <c r="AU28" s="86">
        <v>4</v>
      </c>
      <c r="AV28" s="86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6">
        <v>0</v>
      </c>
      <c r="BC28" s="86">
        <v>0</v>
      </c>
      <c r="BD28" s="86">
        <v>0</v>
      </c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</row>
    <row r="29" spans="1:79" ht="47.25">
      <c r="A29" s="67">
        <v>25</v>
      </c>
      <c r="B29" s="68" t="s">
        <v>127</v>
      </c>
      <c r="C29" s="69">
        <f t="shared" si="0"/>
        <v>7</v>
      </c>
      <c r="D29" s="65">
        <f t="shared" si="13"/>
        <v>0</v>
      </c>
      <c r="E29" s="17">
        <f t="shared" si="14"/>
        <v>0</v>
      </c>
      <c r="F29" s="17">
        <f t="shared" si="15"/>
        <v>2</v>
      </c>
      <c r="G29" s="17">
        <f t="shared" si="16"/>
        <v>0</v>
      </c>
      <c r="H29" s="17">
        <f t="shared" si="17"/>
        <v>5</v>
      </c>
      <c r="I29" s="17">
        <f t="shared" si="18"/>
        <v>0</v>
      </c>
      <c r="J29" s="17">
        <f t="shared" si="19"/>
        <v>0</v>
      </c>
      <c r="K29" s="17">
        <f t="shared" si="20"/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  <c r="AF29" s="70">
        <v>3</v>
      </c>
      <c r="AG29" s="70">
        <v>0</v>
      </c>
      <c r="AH29" s="70">
        <v>0</v>
      </c>
      <c r="AI29" s="70">
        <v>1</v>
      </c>
      <c r="AJ29" s="70">
        <v>1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v>2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v>0</v>
      </c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</row>
    <row r="30" spans="1:79" ht="15.75">
      <c r="A30" s="67">
        <v>26</v>
      </c>
      <c r="B30" s="87" t="s">
        <v>128</v>
      </c>
      <c r="C30" s="69">
        <f t="shared" si="0"/>
        <v>0</v>
      </c>
      <c r="D30" s="65">
        <f t="shared" si="13"/>
        <v>0</v>
      </c>
      <c r="E30" s="17">
        <f t="shared" si="14"/>
        <v>0</v>
      </c>
      <c r="F30" s="17">
        <f t="shared" si="15"/>
        <v>0</v>
      </c>
      <c r="G30" s="17">
        <f t="shared" si="16"/>
        <v>0</v>
      </c>
      <c r="H30" s="17">
        <f t="shared" si="17"/>
        <v>0</v>
      </c>
      <c r="I30" s="17">
        <f t="shared" si="18"/>
        <v>0</v>
      </c>
      <c r="J30" s="17">
        <f t="shared" si="19"/>
        <v>0</v>
      </c>
      <c r="K30" s="17">
        <f t="shared" si="20"/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70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v>0</v>
      </c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</row>
    <row r="31" spans="1:79" ht="16.5" thickBot="1">
      <c r="A31" s="67">
        <v>27</v>
      </c>
      <c r="B31" s="88" t="s">
        <v>129</v>
      </c>
      <c r="C31" s="73">
        <f t="shared" si="0"/>
        <v>32</v>
      </c>
      <c r="D31" s="65">
        <f t="shared" si="13"/>
        <v>6</v>
      </c>
      <c r="E31" s="17">
        <f t="shared" si="14"/>
        <v>9</v>
      </c>
      <c r="F31" s="17">
        <f t="shared" si="15"/>
        <v>5</v>
      </c>
      <c r="G31" s="17">
        <f t="shared" si="16"/>
        <v>3</v>
      </c>
      <c r="H31" s="17">
        <f t="shared" si="17"/>
        <v>6</v>
      </c>
      <c r="I31" s="17">
        <f t="shared" si="18"/>
        <v>3</v>
      </c>
      <c r="J31" s="17">
        <f t="shared" si="19"/>
        <v>0</v>
      </c>
      <c r="K31" s="17">
        <f t="shared" si="20"/>
        <v>0</v>
      </c>
      <c r="L31" s="89">
        <v>0</v>
      </c>
      <c r="M31" s="89">
        <v>2</v>
      </c>
      <c r="N31" s="89">
        <v>0</v>
      </c>
      <c r="O31" s="89">
        <v>2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1</v>
      </c>
      <c r="W31" s="89">
        <v>1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1</v>
      </c>
      <c r="AF31" s="89">
        <v>3</v>
      </c>
      <c r="AG31" s="89">
        <v>3</v>
      </c>
      <c r="AH31" s="89">
        <v>2</v>
      </c>
      <c r="AI31" s="89">
        <v>0</v>
      </c>
      <c r="AJ31" s="89">
        <v>0</v>
      </c>
      <c r="AK31" s="89">
        <v>0</v>
      </c>
      <c r="AL31" s="89">
        <v>0</v>
      </c>
      <c r="AM31" s="89">
        <v>9</v>
      </c>
      <c r="AN31" s="89">
        <v>0</v>
      </c>
      <c r="AO31" s="89">
        <v>0</v>
      </c>
      <c r="AP31" s="89">
        <v>0</v>
      </c>
      <c r="AQ31" s="89">
        <v>0</v>
      </c>
      <c r="AR31" s="89">
        <v>2</v>
      </c>
      <c r="AS31" s="89">
        <v>0</v>
      </c>
      <c r="AT31" s="89">
        <v>1</v>
      </c>
      <c r="AU31" s="89">
        <v>0</v>
      </c>
      <c r="AV31" s="89">
        <v>3</v>
      </c>
      <c r="AW31" s="89">
        <v>0</v>
      </c>
      <c r="AX31" s="89">
        <v>1</v>
      </c>
      <c r="AY31" s="89">
        <v>1</v>
      </c>
      <c r="AZ31" s="89">
        <v>0</v>
      </c>
      <c r="BA31" s="89">
        <v>0</v>
      </c>
      <c r="BB31" s="89">
        <v>0</v>
      </c>
      <c r="BC31" s="89">
        <v>0</v>
      </c>
      <c r="BD31" s="89">
        <v>0</v>
      </c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</row>
    <row r="32" spans="1:79" ht="27.75" thickBot="1">
      <c r="A32" s="67"/>
      <c r="B32" s="90" t="s">
        <v>207</v>
      </c>
      <c r="C32" s="91">
        <f t="shared" ref="C32:K32" si="21">SUM(C22:C31)</f>
        <v>148</v>
      </c>
      <c r="D32" s="38">
        <f t="shared" si="21"/>
        <v>19</v>
      </c>
      <c r="E32" s="38">
        <f t="shared" si="21"/>
        <v>69</v>
      </c>
      <c r="F32" s="38">
        <f t="shared" si="21"/>
        <v>20</v>
      </c>
      <c r="G32" s="38">
        <f t="shared" si="21"/>
        <v>9</v>
      </c>
      <c r="H32" s="38">
        <f t="shared" si="21"/>
        <v>28</v>
      </c>
      <c r="I32" s="38">
        <f t="shared" si="21"/>
        <v>3</v>
      </c>
      <c r="J32" s="38">
        <f t="shared" si="21"/>
        <v>0</v>
      </c>
      <c r="K32" s="38">
        <f t="shared" si="21"/>
        <v>0</v>
      </c>
      <c r="L32" s="92">
        <f>SUM(L22:L31)</f>
        <v>0</v>
      </c>
      <c r="M32" s="93">
        <f t="shared" ref="M32:BX32" si="22">SUM(M22:M31)</f>
        <v>2</v>
      </c>
      <c r="N32" s="93">
        <f t="shared" si="22"/>
        <v>2</v>
      </c>
      <c r="O32" s="93">
        <f t="shared" si="22"/>
        <v>3</v>
      </c>
      <c r="P32" s="93">
        <f t="shared" si="22"/>
        <v>3</v>
      </c>
      <c r="Q32" s="93">
        <f t="shared" si="22"/>
        <v>0</v>
      </c>
      <c r="R32" s="93">
        <f t="shared" si="22"/>
        <v>2</v>
      </c>
      <c r="S32" s="93">
        <f t="shared" si="22"/>
        <v>0</v>
      </c>
      <c r="T32" s="93">
        <f t="shared" si="22"/>
        <v>0</v>
      </c>
      <c r="U32" s="93">
        <f t="shared" si="22"/>
        <v>0</v>
      </c>
      <c r="V32" s="93">
        <f t="shared" si="22"/>
        <v>1</v>
      </c>
      <c r="W32" s="93">
        <f t="shared" si="22"/>
        <v>5</v>
      </c>
      <c r="X32" s="93">
        <f t="shared" si="22"/>
        <v>0</v>
      </c>
      <c r="Y32" s="93">
        <f t="shared" si="22"/>
        <v>0</v>
      </c>
      <c r="Z32" s="93">
        <f t="shared" si="22"/>
        <v>1</v>
      </c>
      <c r="AA32" s="93">
        <f t="shared" si="22"/>
        <v>0</v>
      </c>
      <c r="AB32" s="93">
        <f t="shared" si="22"/>
        <v>0</v>
      </c>
      <c r="AC32" s="93">
        <f t="shared" si="22"/>
        <v>0</v>
      </c>
      <c r="AD32" s="93">
        <f t="shared" si="22"/>
        <v>0</v>
      </c>
      <c r="AE32" s="93">
        <f t="shared" si="22"/>
        <v>1</v>
      </c>
      <c r="AF32" s="93">
        <f t="shared" si="22"/>
        <v>18</v>
      </c>
      <c r="AG32" s="93">
        <f t="shared" si="22"/>
        <v>9</v>
      </c>
      <c r="AH32" s="93">
        <f t="shared" si="22"/>
        <v>2</v>
      </c>
      <c r="AI32" s="93">
        <f t="shared" si="22"/>
        <v>6</v>
      </c>
      <c r="AJ32" s="93">
        <f t="shared" si="22"/>
        <v>1</v>
      </c>
      <c r="AK32" s="93">
        <f t="shared" si="22"/>
        <v>0</v>
      </c>
      <c r="AL32" s="93">
        <f t="shared" si="22"/>
        <v>0</v>
      </c>
      <c r="AM32" s="93">
        <f t="shared" si="22"/>
        <v>57</v>
      </c>
      <c r="AN32" s="93">
        <f t="shared" si="22"/>
        <v>3</v>
      </c>
      <c r="AO32" s="93">
        <f t="shared" si="22"/>
        <v>4</v>
      </c>
      <c r="AP32" s="93">
        <f t="shared" si="22"/>
        <v>0</v>
      </c>
      <c r="AQ32" s="93">
        <f t="shared" si="22"/>
        <v>0</v>
      </c>
      <c r="AR32" s="93">
        <f t="shared" si="22"/>
        <v>12</v>
      </c>
      <c r="AS32" s="93">
        <f t="shared" si="22"/>
        <v>0</v>
      </c>
      <c r="AT32" s="93">
        <f t="shared" si="22"/>
        <v>2</v>
      </c>
      <c r="AU32" s="93">
        <f t="shared" si="22"/>
        <v>4</v>
      </c>
      <c r="AV32" s="93">
        <f t="shared" si="22"/>
        <v>3</v>
      </c>
      <c r="AW32" s="93">
        <f t="shared" si="22"/>
        <v>0</v>
      </c>
      <c r="AX32" s="93">
        <f t="shared" si="22"/>
        <v>1</v>
      </c>
      <c r="AY32" s="93">
        <f t="shared" si="22"/>
        <v>1</v>
      </c>
      <c r="AZ32" s="93">
        <f t="shared" si="22"/>
        <v>5</v>
      </c>
      <c r="BA32" s="93">
        <f t="shared" si="22"/>
        <v>0</v>
      </c>
      <c r="BB32" s="93">
        <f t="shared" si="22"/>
        <v>0</v>
      </c>
      <c r="BC32" s="93">
        <f t="shared" si="22"/>
        <v>0</v>
      </c>
      <c r="BD32" s="93">
        <f t="shared" si="22"/>
        <v>0</v>
      </c>
      <c r="BE32" s="93">
        <f t="shared" si="22"/>
        <v>0</v>
      </c>
      <c r="BF32" s="93">
        <f t="shared" si="22"/>
        <v>0</v>
      </c>
      <c r="BG32" s="93">
        <f t="shared" si="22"/>
        <v>0</v>
      </c>
      <c r="BH32" s="93">
        <f t="shared" si="22"/>
        <v>0</v>
      </c>
      <c r="BI32" s="93">
        <f t="shared" si="22"/>
        <v>0</v>
      </c>
      <c r="BJ32" s="93">
        <f t="shared" si="22"/>
        <v>0</v>
      </c>
      <c r="BK32" s="93">
        <f t="shared" si="22"/>
        <v>0</v>
      </c>
      <c r="BL32" s="93">
        <f t="shared" si="22"/>
        <v>0</v>
      </c>
      <c r="BM32" s="93">
        <f t="shared" si="22"/>
        <v>0</v>
      </c>
      <c r="BN32" s="93">
        <f t="shared" si="22"/>
        <v>0</v>
      </c>
      <c r="BO32" s="93">
        <f t="shared" si="22"/>
        <v>0</v>
      </c>
      <c r="BP32" s="93">
        <f t="shared" si="22"/>
        <v>0</v>
      </c>
      <c r="BQ32" s="93">
        <f t="shared" si="22"/>
        <v>0</v>
      </c>
      <c r="BR32" s="93">
        <f t="shared" si="22"/>
        <v>0</v>
      </c>
      <c r="BS32" s="93">
        <f t="shared" si="22"/>
        <v>0</v>
      </c>
      <c r="BT32" s="93">
        <f t="shared" si="22"/>
        <v>0</v>
      </c>
      <c r="BU32" s="93">
        <f t="shared" si="22"/>
        <v>0</v>
      </c>
      <c r="BV32" s="93">
        <f t="shared" si="22"/>
        <v>0</v>
      </c>
      <c r="BW32" s="93">
        <f t="shared" si="22"/>
        <v>0</v>
      </c>
      <c r="BX32" s="93">
        <f t="shared" si="22"/>
        <v>0</v>
      </c>
      <c r="BY32" s="93">
        <f t="shared" ref="BY32:CA32" si="23">SUM(BY22:BY31)</f>
        <v>0</v>
      </c>
      <c r="BZ32" s="93">
        <f t="shared" si="23"/>
        <v>0</v>
      </c>
      <c r="CA32" s="94">
        <f t="shared" si="23"/>
        <v>0</v>
      </c>
    </row>
    <row r="33" spans="1:79" ht="15.75">
      <c r="A33" s="67">
        <v>28</v>
      </c>
      <c r="B33" s="95" t="s">
        <v>131</v>
      </c>
      <c r="C33" s="64">
        <f t="shared" si="0"/>
        <v>2</v>
      </c>
      <c r="D33" s="65">
        <f t="shared" ref="D33:D36" si="24">L33+M33+N33+O33+P33+Q33+R33+S33+T33+U33+V33+W33+X33+Y33+Z33+AA33+AB33+AC33</f>
        <v>2</v>
      </c>
      <c r="E33" s="17">
        <f t="shared" ref="E33:E36" si="25">AM33+AN33+AO33+AZ33+BC33+BD33</f>
        <v>0</v>
      </c>
      <c r="F33" s="17">
        <f t="shared" ref="F33:F36" si="26">AL33+AP33+AQ33+AR33+AS33+AT33+AU33+AW33+AX33+AY33+BA33+BB33</f>
        <v>0</v>
      </c>
      <c r="G33" s="17">
        <f t="shared" ref="G33:G36" si="27">AD33+AG33</f>
        <v>0</v>
      </c>
      <c r="H33" s="17">
        <f t="shared" ref="H33:H36" si="28">AE33+AF33+AH33+AI33+AJ33</f>
        <v>0</v>
      </c>
      <c r="I33" s="17">
        <f t="shared" ref="I33:I36" si="29">AV33</f>
        <v>0</v>
      </c>
      <c r="J33" s="17">
        <f t="shared" ref="J33:J36" si="30">AK33</f>
        <v>0</v>
      </c>
      <c r="K33" s="17">
        <f t="shared" ref="K33:K36" si="31">BE33+BF33+BG33+BH33+BI33+BJ33+BK33+BL33+BM33+BN33+BO33+BP33+BQ33+BR33+BS33+BT33+BU33+BV33+BW33+BX33+BY33+BZ33+CA33</f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1</v>
      </c>
      <c r="W33" s="66">
        <v>0</v>
      </c>
      <c r="X33" s="66">
        <v>0</v>
      </c>
      <c r="Y33" s="66">
        <v>0</v>
      </c>
      <c r="Z33" s="66">
        <v>0</v>
      </c>
      <c r="AA33" s="66">
        <v>1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</row>
    <row r="34" spans="1:79" ht="15.75">
      <c r="A34" s="67">
        <v>29</v>
      </c>
      <c r="B34" s="68" t="s">
        <v>132</v>
      </c>
      <c r="C34" s="69">
        <f t="shared" si="0"/>
        <v>1</v>
      </c>
      <c r="D34" s="65">
        <f t="shared" si="24"/>
        <v>0</v>
      </c>
      <c r="E34" s="17">
        <f t="shared" si="25"/>
        <v>0</v>
      </c>
      <c r="F34" s="17">
        <f t="shared" si="26"/>
        <v>0</v>
      </c>
      <c r="G34" s="17">
        <f t="shared" si="27"/>
        <v>0</v>
      </c>
      <c r="H34" s="17">
        <f t="shared" si="28"/>
        <v>1</v>
      </c>
      <c r="I34" s="17">
        <f t="shared" si="29"/>
        <v>0</v>
      </c>
      <c r="J34" s="17">
        <f t="shared" si="30"/>
        <v>0</v>
      </c>
      <c r="K34" s="17">
        <f t="shared" si="31"/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70">
        <v>0</v>
      </c>
      <c r="AF34" s="70">
        <v>1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v>0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v>0</v>
      </c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</row>
    <row r="35" spans="1:79" ht="15.75">
      <c r="A35" s="67">
        <v>30</v>
      </c>
      <c r="B35" s="68" t="s">
        <v>133</v>
      </c>
      <c r="C35" s="69">
        <f t="shared" si="0"/>
        <v>0</v>
      </c>
      <c r="D35" s="65">
        <f t="shared" si="24"/>
        <v>0</v>
      </c>
      <c r="E35" s="17">
        <f t="shared" si="25"/>
        <v>0</v>
      </c>
      <c r="F35" s="17">
        <f t="shared" si="26"/>
        <v>0</v>
      </c>
      <c r="G35" s="17">
        <f t="shared" si="27"/>
        <v>0</v>
      </c>
      <c r="H35" s="17">
        <f t="shared" si="28"/>
        <v>0</v>
      </c>
      <c r="I35" s="17">
        <f t="shared" si="29"/>
        <v>0</v>
      </c>
      <c r="J35" s="17">
        <f t="shared" si="30"/>
        <v>0</v>
      </c>
      <c r="K35" s="17">
        <f t="shared" si="31"/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0</v>
      </c>
      <c r="AH35" s="96">
        <v>0</v>
      </c>
      <c r="AI35" s="96">
        <v>0</v>
      </c>
      <c r="AJ35" s="96">
        <v>0</v>
      </c>
      <c r="AK35" s="96">
        <v>0</v>
      </c>
      <c r="AL35" s="96">
        <v>0</v>
      </c>
      <c r="AM35" s="96">
        <v>0</v>
      </c>
      <c r="AN35" s="96">
        <v>0</v>
      </c>
      <c r="AO35" s="96">
        <v>0</v>
      </c>
      <c r="AP35" s="96">
        <v>0</v>
      </c>
      <c r="AQ35" s="96">
        <v>0</v>
      </c>
      <c r="AR35" s="96">
        <v>0</v>
      </c>
      <c r="AS35" s="96">
        <v>0</v>
      </c>
      <c r="AT35" s="96">
        <v>0</v>
      </c>
      <c r="AU35" s="96">
        <v>0</v>
      </c>
      <c r="AV35" s="96">
        <v>0</v>
      </c>
      <c r="AW35" s="96">
        <v>0</v>
      </c>
      <c r="AX35" s="96">
        <v>0</v>
      </c>
      <c r="AY35" s="96">
        <v>0</v>
      </c>
      <c r="AZ35" s="96">
        <v>0</v>
      </c>
      <c r="BA35" s="96">
        <v>0</v>
      </c>
      <c r="BB35" s="96">
        <v>0</v>
      </c>
      <c r="BC35" s="96">
        <v>0</v>
      </c>
      <c r="BD35" s="96">
        <v>0</v>
      </c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</row>
    <row r="36" spans="1:79" ht="16.5" thickBot="1">
      <c r="A36" s="67">
        <v>31</v>
      </c>
      <c r="B36" s="97" t="s">
        <v>134</v>
      </c>
      <c r="C36" s="73">
        <f t="shared" si="0"/>
        <v>0</v>
      </c>
      <c r="D36" s="65">
        <f t="shared" si="24"/>
        <v>0</v>
      </c>
      <c r="E36" s="17">
        <f t="shared" si="25"/>
        <v>0</v>
      </c>
      <c r="F36" s="17">
        <f t="shared" si="26"/>
        <v>0</v>
      </c>
      <c r="G36" s="17">
        <f t="shared" si="27"/>
        <v>0</v>
      </c>
      <c r="H36" s="17">
        <f t="shared" si="28"/>
        <v>0</v>
      </c>
      <c r="I36" s="17">
        <f t="shared" si="29"/>
        <v>0</v>
      </c>
      <c r="J36" s="17">
        <f t="shared" si="30"/>
        <v>0</v>
      </c>
      <c r="K36" s="17">
        <f t="shared" si="31"/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8">
        <v>0</v>
      </c>
      <c r="AE36" s="98">
        <v>0</v>
      </c>
      <c r="AF36" s="98">
        <v>0</v>
      </c>
      <c r="AG36" s="98">
        <v>0</v>
      </c>
      <c r="AH36" s="98">
        <v>0</v>
      </c>
      <c r="AI36" s="98">
        <v>0</v>
      </c>
      <c r="AJ36" s="98">
        <v>0</v>
      </c>
      <c r="AK36" s="98">
        <v>0</v>
      </c>
      <c r="AL36" s="98">
        <v>0</v>
      </c>
      <c r="AM36" s="98">
        <v>0</v>
      </c>
      <c r="AN36" s="98">
        <v>0</v>
      </c>
      <c r="AO36" s="98">
        <v>0</v>
      </c>
      <c r="AP36" s="98">
        <v>0</v>
      </c>
      <c r="AQ36" s="98">
        <v>0</v>
      </c>
      <c r="AR36" s="98">
        <v>0</v>
      </c>
      <c r="AS36" s="98">
        <v>0</v>
      </c>
      <c r="AT36" s="98">
        <v>0</v>
      </c>
      <c r="AU36" s="98">
        <v>0</v>
      </c>
      <c r="AV36" s="98">
        <v>0</v>
      </c>
      <c r="AW36" s="98">
        <v>0</v>
      </c>
      <c r="AX36" s="98">
        <v>0</v>
      </c>
      <c r="AY36" s="98">
        <v>0</v>
      </c>
      <c r="AZ36" s="98">
        <v>0</v>
      </c>
      <c r="BA36" s="98">
        <v>0</v>
      </c>
      <c r="BB36" s="98">
        <v>0</v>
      </c>
      <c r="BC36" s="98">
        <v>0</v>
      </c>
      <c r="BD36" s="98">
        <v>0</v>
      </c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</row>
    <row r="37" spans="1:79" ht="27.75" thickBot="1">
      <c r="A37" s="99"/>
      <c r="B37" s="90" t="s">
        <v>135</v>
      </c>
      <c r="C37" s="100">
        <f t="shared" ref="C37" si="32">SUM(C33:C36)</f>
        <v>3</v>
      </c>
      <c r="D37" s="38">
        <f>SUM(D33:D36)</f>
        <v>2</v>
      </c>
      <c r="E37" s="38">
        <f t="shared" ref="E37:J37" si="33">SUM(E33:E36)</f>
        <v>0</v>
      </c>
      <c r="F37" s="38">
        <f t="shared" si="33"/>
        <v>0</v>
      </c>
      <c r="G37" s="38">
        <f t="shared" si="33"/>
        <v>0</v>
      </c>
      <c r="H37" s="38">
        <f t="shared" si="33"/>
        <v>1</v>
      </c>
      <c r="I37" s="38">
        <f t="shared" si="33"/>
        <v>0</v>
      </c>
      <c r="J37" s="38">
        <f t="shared" si="33"/>
        <v>0</v>
      </c>
      <c r="K37" s="101">
        <f>SUM(K33:K36)</f>
        <v>0</v>
      </c>
      <c r="L37" s="102">
        <f>SUM(L33:L36)</f>
        <v>0</v>
      </c>
      <c r="M37" s="103">
        <f t="shared" ref="M37:BX37" si="34">SUM(M33:M36)</f>
        <v>0</v>
      </c>
      <c r="N37" s="103">
        <f t="shared" si="34"/>
        <v>0</v>
      </c>
      <c r="O37" s="103">
        <f t="shared" si="34"/>
        <v>0</v>
      </c>
      <c r="P37" s="103">
        <f t="shared" si="34"/>
        <v>0</v>
      </c>
      <c r="Q37" s="103">
        <f t="shared" si="34"/>
        <v>0</v>
      </c>
      <c r="R37" s="103">
        <f t="shared" si="34"/>
        <v>0</v>
      </c>
      <c r="S37" s="103">
        <f t="shared" si="34"/>
        <v>0</v>
      </c>
      <c r="T37" s="103">
        <f t="shared" si="34"/>
        <v>0</v>
      </c>
      <c r="U37" s="103">
        <f t="shared" si="34"/>
        <v>0</v>
      </c>
      <c r="V37" s="103">
        <f t="shared" si="34"/>
        <v>1</v>
      </c>
      <c r="W37" s="103">
        <f t="shared" si="34"/>
        <v>0</v>
      </c>
      <c r="X37" s="103">
        <f t="shared" si="34"/>
        <v>0</v>
      </c>
      <c r="Y37" s="103">
        <f t="shared" si="34"/>
        <v>0</v>
      </c>
      <c r="Z37" s="103">
        <f t="shared" si="34"/>
        <v>0</v>
      </c>
      <c r="AA37" s="103">
        <f t="shared" si="34"/>
        <v>1</v>
      </c>
      <c r="AB37" s="103">
        <f t="shared" si="34"/>
        <v>0</v>
      </c>
      <c r="AC37" s="103">
        <f t="shared" si="34"/>
        <v>0</v>
      </c>
      <c r="AD37" s="103">
        <f t="shared" si="34"/>
        <v>0</v>
      </c>
      <c r="AE37" s="103">
        <f t="shared" si="34"/>
        <v>0</v>
      </c>
      <c r="AF37" s="103">
        <f t="shared" si="34"/>
        <v>1</v>
      </c>
      <c r="AG37" s="103">
        <f t="shared" si="34"/>
        <v>0</v>
      </c>
      <c r="AH37" s="103">
        <f t="shared" si="34"/>
        <v>0</v>
      </c>
      <c r="AI37" s="103">
        <f t="shared" si="34"/>
        <v>0</v>
      </c>
      <c r="AJ37" s="103">
        <f t="shared" si="34"/>
        <v>0</v>
      </c>
      <c r="AK37" s="103">
        <f t="shared" si="34"/>
        <v>0</v>
      </c>
      <c r="AL37" s="103">
        <f t="shared" si="34"/>
        <v>0</v>
      </c>
      <c r="AM37" s="103">
        <f t="shared" si="34"/>
        <v>0</v>
      </c>
      <c r="AN37" s="103">
        <f t="shared" si="34"/>
        <v>0</v>
      </c>
      <c r="AO37" s="103">
        <f t="shared" si="34"/>
        <v>0</v>
      </c>
      <c r="AP37" s="103">
        <f t="shared" si="34"/>
        <v>0</v>
      </c>
      <c r="AQ37" s="103">
        <f t="shared" si="34"/>
        <v>0</v>
      </c>
      <c r="AR37" s="103">
        <f t="shared" si="34"/>
        <v>0</v>
      </c>
      <c r="AS37" s="103">
        <f t="shared" si="34"/>
        <v>0</v>
      </c>
      <c r="AT37" s="103">
        <f t="shared" si="34"/>
        <v>0</v>
      </c>
      <c r="AU37" s="103">
        <f t="shared" si="34"/>
        <v>0</v>
      </c>
      <c r="AV37" s="103">
        <f t="shared" si="34"/>
        <v>0</v>
      </c>
      <c r="AW37" s="103">
        <f t="shared" si="34"/>
        <v>0</v>
      </c>
      <c r="AX37" s="103">
        <f t="shared" si="34"/>
        <v>0</v>
      </c>
      <c r="AY37" s="103">
        <f t="shared" si="34"/>
        <v>0</v>
      </c>
      <c r="AZ37" s="103">
        <f t="shared" si="34"/>
        <v>0</v>
      </c>
      <c r="BA37" s="103">
        <f t="shared" si="34"/>
        <v>0</v>
      </c>
      <c r="BB37" s="103">
        <f t="shared" si="34"/>
        <v>0</v>
      </c>
      <c r="BC37" s="103">
        <f t="shared" si="34"/>
        <v>0</v>
      </c>
      <c r="BD37" s="103">
        <f t="shared" si="34"/>
        <v>0</v>
      </c>
      <c r="BE37" s="103">
        <f t="shared" si="34"/>
        <v>0</v>
      </c>
      <c r="BF37" s="103">
        <f t="shared" si="34"/>
        <v>0</v>
      </c>
      <c r="BG37" s="103">
        <f t="shared" si="34"/>
        <v>0</v>
      </c>
      <c r="BH37" s="103">
        <f t="shared" si="34"/>
        <v>0</v>
      </c>
      <c r="BI37" s="103">
        <f t="shared" si="34"/>
        <v>0</v>
      </c>
      <c r="BJ37" s="103">
        <f t="shared" si="34"/>
        <v>0</v>
      </c>
      <c r="BK37" s="103">
        <f t="shared" si="34"/>
        <v>0</v>
      </c>
      <c r="BL37" s="103">
        <f t="shared" si="34"/>
        <v>0</v>
      </c>
      <c r="BM37" s="103">
        <f t="shared" si="34"/>
        <v>0</v>
      </c>
      <c r="BN37" s="103">
        <f t="shared" si="34"/>
        <v>0</v>
      </c>
      <c r="BO37" s="103">
        <f t="shared" si="34"/>
        <v>0</v>
      </c>
      <c r="BP37" s="103">
        <f t="shared" si="34"/>
        <v>0</v>
      </c>
      <c r="BQ37" s="103">
        <f t="shared" si="34"/>
        <v>0</v>
      </c>
      <c r="BR37" s="103">
        <f t="shared" si="34"/>
        <v>0</v>
      </c>
      <c r="BS37" s="103">
        <f t="shared" si="34"/>
        <v>0</v>
      </c>
      <c r="BT37" s="103">
        <f t="shared" si="34"/>
        <v>0</v>
      </c>
      <c r="BU37" s="103">
        <f t="shared" si="34"/>
        <v>0</v>
      </c>
      <c r="BV37" s="103">
        <f t="shared" si="34"/>
        <v>0</v>
      </c>
      <c r="BW37" s="103">
        <f t="shared" si="34"/>
        <v>0</v>
      </c>
      <c r="BX37" s="103">
        <f t="shared" si="34"/>
        <v>0</v>
      </c>
      <c r="BY37" s="103">
        <f t="shared" ref="BY37:CA37" si="35">SUM(BY33:BY36)</f>
        <v>0</v>
      </c>
      <c r="BZ37" s="103">
        <f t="shared" si="35"/>
        <v>0</v>
      </c>
      <c r="CA37" s="104">
        <f t="shared" si="35"/>
        <v>0</v>
      </c>
    </row>
    <row r="38" spans="1:79" ht="16.5" thickBot="1">
      <c r="B38" s="43" t="s">
        <v>136</v>
      </c>
      <c r="C38" s="105">
        <f>C21+C32+C37</f>
        <v>663</v>
      </c>
      <c r="D38" s="45">
        <f>D32+D21+D37</f>
        <v>202</v>
      </c>
      <c r="E38" s="45">
        <f t="shared" ref="E38:K38" si="36">E32+E21+E37</f>
        <v>145</v>
      </c>
      <c r="F38" s="45">
        <f t="shared" si="36"/>
        <v>65</v>
      </c>
      <c r="G38" s="45">
        <f t="shared" si="36"/>
        <v>78</v>
      </c>
      <c r="H38" s="45">
        <f t="shared" si="36"/>
        <v>117</v>
      </c>
      <c r="I38" s="45">
        <f t="shared" si="36"/>
        <v>12</v>
      </c>
      <c r="J38" s="45">
        <f t="shared" si="36"/>
        <v>21</v>
      </c>
      <c r="K38" s="45">
        <f t="shared" si="36"/>
        <v>23</v>
      </c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</row>
    <row r="39" spans="1:79" ht="15.75">
      <c r="D39" s="48"/>
      <c r="E39" s="48"/>
      <c r="F39" s="48"/>
      <c r="G39" s="48"/>
      <c r="H39" s="48"/>
      <c r="I39" s="48"/>
      <c r="J39" s="48"/>
      <c r="K39" s="48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</row>
    <row r="40" spans="1:79" ht="15.75"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</row>
    <row r="41" spans="1:79" ht="15.75"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</row>
    <row r="42" spans="1:79" ht="15.75"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</row>
    <row r="43" spans="1:79" ht="15.75"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</row>
    <row r="44" spans="1:79" ht="15.75"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</row>
    <row r="45" spans="1:79" ht="15.75"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</row>
    <row r="46" spans="1:79" ht="15.75"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</row>
    <row r="47" spans="1:79" ht="15.75"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</row>
    <row r="48" spans="1:79" ht="15.75"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</row>
    <row r="49" spans="57:79" ht="15.75"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</row>
    <row r="50" spans="57:79" ht="15.75"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</row>
    <row r="51" spans="57:79" ht="15.75"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</row>
    <row r="52" spans="57:79" ht="15.75"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</row>
    <row r="53" spans="57:79" ht="15.75"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</row>
    <row r="54" spans="57:79" ht="15.75"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</row>
    <row r="55" spans="57:79" ht="15.75"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</row>
    <row r="56" spans="57:79" ht="15.75"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</row>
    <row r="57" spans="57:79" ht="15.75"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</row>
    <row r="58" spans="57:79" ht="15.75"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</row>
    <row r="59" spans="57:79" ht="15.75"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</row>
    <row r="60" spans="57:79" ht="15.75"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</row>
    <row r="61" spans="57:79" ht="15.75"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</row>
    <row r="62" spans="57:79" ht="15.75"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</row>
    <row r="63" spans="57:79" ht="15.75"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</row>
    <row r="64" spans="57:79" ht="15.75"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</row>
    <row r="65" spans="57:79" ht="15.75"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</row>
    <row r="66" spans="57:79" ht="15.75"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</row>
    <row r="67" spans="57:79" ht="15.75"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</row>
    <row r="68" spans="57:79" ht="15.75"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</row>
    <row r="69" spans="57:79" ht="15.75"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</row>
    <row r="70" spans="57:79" ht="15.75"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</row>
    <row r="71" spans="57:79" ht="15.75"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</row>
    <row r="72" spans="57:79" ht="15.75"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</row>
    <row r="73" spans="57:79" ht="15.75"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</row>
    <row r="74" spans="57:79" ht="15.75"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</row>
    <row r="75" spans="57:79" ht="15.75"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</row>
    <row r="76" spans="57:79" ht="15.75"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</row>
    <row r="77" spans="57:79" ht="15.75"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</row>
    <row r="78" spans="57:79" ht="15.75"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</row>
    <row r="79" spans="57:79" ht="15.75"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</row>
    <row r="80" spans="57:79" ht="15.75"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</row>
    <row r="81" spans="57:79" ht="15.75"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</row>
    <row r="82" spans="57:79" ht="15.75"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</row>
    <row r="83" spans="57:79" ht="15.75"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</row>
    <row r="84" spans="57:79" ht="15.75"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</row>
    <row r="85" spans="57:79" ht="15.75"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</row>
    <row r="86" spans="57:79" ht="15.75"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</row>
    <row r="87" spans="57:79" ht="15.75"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</row>
    <row r="88" spans="57:79" ht="15.75"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</row>
    <row r="89" spans="57:79" ht="15.75"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</row>
    <row r="90" spans="57:79" ht="15.75"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</row>
    <row r="91" spans="57:79" ht="15.75"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</row>
    <row r="92" spans="57:79" ht="15.75"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</row>
    <row r="93" spans="57:79"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</row>
    <row r="94" spans="57:79"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</row>
    <row r="95" spans="57:79"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</row>
    <row r="96" spans="57:79"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</row>
    <row r="97" spans="57:79"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</row>
  </sheetData>
  <mergeCells count="1">
    <mergeCell ref="A1:K1"/>
  </mergeCells>
  <conditionalFormatting sqref="L33:BD36 L22:BD31 L4:BD20">
    <cfRule type="cellIs" dxfId="3" priority="1" operator="equal">
      <formula>0</formula>
    </cfRule>
  </conditionalFormatting>
  <pageMargins left="0.25" right="0.25" top="0.75" bottom="0.75" header="0.3" footer="0.3"/>
  <pageSetup paperSize="9" scale="66" fitToWidth="0" orientation="portrait" r:id="rId1"/>
  <headerFooter alignWithMargins="0">
    <oddFooter>&amp;R&amp;P</oddFooter>
  </headerFooter>
  <rowBreaks count="1" manualBreakCount="1">
    <brk id="2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39"/>
  <sheetViews>
    <sheetView zoomScale="80" zoomScaleNormal="80" workbookViewId="0">
      <selection activeCell="A3" sqref="A3:K38"/>
    </sheetView>
  </sheetViews>
  <sheetFormatPr defaultColWidth="8.85546875" defaultRowHeight="12.75"/>
  <cols>
    <col min="1" max="1" width="4.7109375" style="1" customWidth="1"/>
    <col min="2" max="2" width="36.28515625" style="2" customWidth="1"/>
    <col min="3" max="3" width="12.28515625" style="3" customWidth="1"/>
    <col min="4" max="4" width="9.7109375" style="3" customWidth="1"/>
    <col min="5" max="5" width="7.7109375" style="3" customWidth="1"/>
    <col min="6" max="6" width="9.5703125" style="3" customWidth="1"/>
    <col min="7" max="7" width="8.140625" style="3" customWidth="1"/>
    <col min="8" max="8" width="6.85546875" style="3" customWidth="1"/>
    <col min="9" max="9" width="8.7109375" style="3" customWidth="1"/>
    <col min="10" max="10" width="7.28515625" style="3" customWidth="1"/>
    <col min="11" max="11" width="8.28515625" style="3" customWidth="1"/>
    <col min="12" max="12" width="3.5703125" style="1" customWidth="1"/>
    <col min="13" max="13" width="5.7109375" style="1" customWidth="1"/>
    <col min="14" max="14" width="3.28515625" style="1" customWidth="1"/>
    <col min="15" max="15" width="3.5703125" style="1" customWidth="1"/>
    <col min="16" max="16" width="3.28515625" style="1" customWidth="1"/>
    <col min="17" max="17" width="5.7109375" style="1" customWidth="1"/>
    <col min="18" max="18" width="3.5703125" style="1" customWidth="1"/>
    <col min="19" max="19" width="5.7109375" style="1" customWidth="1"/>
    <col min="20" max="20" width="3.5703125" style="1" customWidth="1"/>
    <col min="21" max="21" width="3.28515625" style="1" customWidth="1"/>
    <col min="22" max="22" width="3.5703125" style="1" customWidth="1"/>
    <col min="23" max="23" width="5.7109375" style="1" customWidth="1"/>
    <col min="24" max="25" width="3.28515625" style="1" customWidth="1"/>
    <col min="26" max="26" width="3.5703125" style="1" customWidth="1"/>
    <col min="27" max="27" width="3.28515625" style="1" customWidth="1"/>
    <col min="28" max="28" width="5.7109375" style="1" customWidth="1"/>
    <col min="29" max="29" width="3.5703125" style="1" customWidth="1"/>
    <col min="30" max="30" width="3.28515625" style="1" customWidth="1"/>
    <col min="31" max="31" width="5.85546875" style="1" customWidth="1"/>
    <col min="32" max="33" width="8.28515625" style="1" customWidth="1"/>
    <col min="34" max="34" width="10.7109375" style="1" customWidth="1"/>
    <col min="35" max="35" width="8.28515625" style="1" customWidth="1"/>
    <col min="36" max="38" width="10.7109375" style="1" customWidth="1"/>
    <col min="39" max="41" width="8.28515625" style="1" customWidth="1"/>
    <col min="42" max="42" width="3.28515625" style="1" customWidth="1"/>
    <col min="43" max="44" width="10.7109375" style="1" customWidth="1"/>
    <col min="45" max="46" width="8.28515625" style="1" customWidth="1"/>
    <col min="47" max="48" width="5.7109375" style="1" customWidth="1"/>
    <col min="49" max="49" width="3.28515625" style="1" customWidth="1"/>
    <col min="50" max="54" width="3.28515625" style="1" bestFit="1" customWidth="1"/>
    <col min="55" max="55" width="5.7109375" style="1" bestFit="1" customWidth="1"/>
    <col min="56" max="60" width="3.28515625" style="1" bestFit="1" customWidth="1"/>
    <col min="61" max="61" width="5.7109375" style="1" customWidth="1"/>
    <col min="62" max="64" width="3.28515625" style="1" bestFit="1" customWidth="1"/>
    <col min="65" max="65" width="3.28515625" style="1" customWidth="1"/>
    <col min="66" max="68" width="3.28515625" style="1" bestFit="1" customWidth="1"/>
    <col min="69" max="70" width="3.28515625" style="1" customWidth="1"/>
    <col min="71" max="72" width="3.28515625" style="1" bestFit="1" customWidth="1"/>
    <col min="73" max="73" width="8.28515625" style="1" bestFit="1" customWidth="1"/>
    <col min="74" max="75" width="5.7109375" style="1" bestFit="1" customWidth="1"/>
    <col min="76" max="77" width="8.28515625" style="1" bestFit="1" customWidth="1"/>
    <col min="78" max="78" width="4.7109375" style="1" customWidth="1"/>
    <col min="79" max="80" width="8.28515625" style="1" customWidth="1"/>
    <col min="81" max="81" width="10.7109375" style="1" bestFit="1" customWidth="1"/>
    <col min="82" max="88" width="5.85546875" style="1" bestFit="1" customWidth="1"/>
    <col min="89" max="89" width="3.42578125" style="1" bestFit="1" customWidth="1"/>
    <col min="90" max="93" width="5.85546875" style="1" bestFit="1" customWidth="1"/>
    <col min="94" max="16384" width="8.85546875" style="1"/>
  </cols>
  <sheetData>
    <row r="1" spans="1:94" ht="33" customHeight="1">
      <c r="A1" s="275" t="s">
        <v>312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94" ht="13.5" thickBot="1"/>
    <row r="3" spans="1:94" s="13" customFormat="1" ht="116.45" customHeight="1" thickBot="1">
      <c r="A3" s="4" t="s">
        <v>1</v>
      </c>
      <c r="B3" s="5" t="s">
        <v>2</v>
      </c>
      <c r="C3" s="6" t="s">
        <v>679</v>
      </c>
      <c r="D3" s="7" t="s">
        <v>3</v>
      </c>
      <c r="E3" s="8" t="s">
        <v>138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  <c r="L3" s="10" t="s">
        <v>313</v>
      </c>
      <c r="M3" s="11" t="s">
        <v>314</v>
      </c>
      <c r="N3" s="11" t="s">
        <v>315</v>
      </c>
      <c r="O3" s="11" t="s">
        <v>316</v>
      </c>
      <c r="P3" s="11" t="s">
        <v>317</v>
      </c>
      <c r="Q3" s="11" t="s">
        <v>318</v>
      </c>
      <c r="R3" s="11" t="s">
        <v>319</v>
      </c>
      <c r="S3" s="11" t="s">
        <v>320</v>
      </c>
      <c r="T3" s="11" t="s">
        <v>321</v>
      </c>
      <c r="U3" s="11" t="s">
        <v>322</v>
      </c>
      <c r="V3" s="11" t="s">
        <v>323</v>
      </c>
      <c r="W3" s="11" t="s">
        <v>324</v>
      </c>
      <c r="X3" s="11" t="s">
        <v>325</v>
      </c>
      <c r="Y3" s="11" t="s">
        <v>326</v>
      </c>
      <c r="Z3" s="11" t="s">
        <v>327</v>
      </c>
      <c r="AA3" s="11" t="s">
        <v>328</v>
      </c>
      <c r="AB3" s="11" t="s">
        <v>329</v>
      </c>
      <c r="AC3" s="11" t="s">
        <v>330</v>
      </c>
      <c r="AD3" s="11" t="s">
        <v>331</v>
      </c>
      <c r="AE3" s="11" t="s">
        <v>332</v>
      </c>
      <c r="AF3" s="11" t="s">
        <v>333</v>
      </c>
      <c r="AG3" s="11" t="s">
        <v>334</v>
      </c>
      <c r="AH3" s="11" t="s">
        <v>335</v>
      </c>
      <c r="AI3" s="11" t="s">
        <v>336</v>
      </c>
      <c r="AJ3" s="11" t="s">
        <v>337</v>
      </c>
      <c r="AK3" s="11" t="s">
        <v>338</v>
      </c>
      <c r="AL3" s="11" t="s">
        <v>339</v>
      </c>
      <c r="AM3" s="11" t="s">
        <v>340</v>
      </c>
      <c r="AN3" s="11" t="s">
        <v>341</v>
      </c>
      <c r="AO3" s="11" t="s">
        <v>342</v>
      </c>
      <c r="AP3" s="11" t="s">
        <v>343</v>
      </c>
      <c r="AQ3" s="11" t="s">
        <v>344</v>
      </c>
      <c r="AR3" s="11" t="s">
        <v>345</v>
      </c>
      <c r="AS3" s="11" t="s">
        <v>346</v>
      </c>
      <c r="AT3" s="11" t="s">
        <v>347</v>
      </c>
      <c r="AU3" s="11" t="s">
        <v>348</v>
      </c>
      <c r="AV3" s="11" t="s">
        <v>349</v>
      </c>
      <c r="AW3" s="11" t="s">
        <v>350</v>
      </c>
      <c r="AX3" s="11" t="s">
        <v>351</v>
      </c>
      <c r="AY3" s="11" t="s">
        <v>352</v>
      </c>
      <c r="AZ3" s="11" t="s">
        <v>353</v>
      </c>
      <c r="BA3" s="11" t="s">
        <v>354</v>
      </c>
      <c r="BB3" s="11" t="s">
        <v>355</v>
      </c>
      <c r="BC3" s="11" t="s">
        <v>356</v>
      </c>
      <c r="BD3" s="12" t="s">
        <v>357</v>
      </c>
      <c r="BE3" s="12" t="s">
        <v>358</v>
      </c>
      <c r="BF3" s="12" t="s">
        <v>359</v>
      </c>
      <c r="BG3" s="12" t="s">
        <v>360</v>
      </c>
      <c r="BH3" s="12" t="s">
        <v>361</v>
      </c>
      <c r="BI3" s="12" t="s">
        <v>362</v>
      </c>
      <c r="BJ3" s="12" t="s">
        <v>363</v>
      </c>
      <c r="BK3" s="12" t="s">
        <v>364</v>
      </c>
      <c r="BL3" s="12" t="s">
        <v>365</v>
      </c>
      <c r="BM3" s="12" t="s">
        <v>366</v>
      </c>
      <c r="BN3" s="12" t="s">
        <v>367</v>
      </c>
      <c r="BO3" s="12" t="s">
        <v>368</v>
      </c>
      <c r="BP3" s="12" t="s">
        <v>369</v>
      </c>
      <c r="BQ3" s="12" t="s">
        <v>370</v>
      </c>
      <c r="BR3" s="12" t="s">
        <v>371</v>
      </c>
      <c r="BS3" s="12" t="s">
        <v>372</v>
      </c>
      <c r="BT3" s="12" t="s">
        <v>373</v>
      </c>
      <c r="BU3" s="12" t="s">
        <v>374</v>
      </c>
      <c r="BV3" s="12" t="s">
        <v>375</v>
      </c>
      <c r="BW3" s="12" t="s">
        <v>376</v>
      </c>
      <c r="BX3" s="12" t="s">
        <v>377</v>
      </c>
      <c r="BY3" s="12" t="s">
        <v>378</v>
      </c>
      <c r="BZ3" s="12" t="s">
        <v>379</v>
      </c>
      <c r="CA3" s="12" t="s">
        <v>380</v>
      </c>
      <c r="CB3" s="12" t="s">
        <v>381</v>
      </c>
      <c r="CC3" s="12" t="s">
        <v>382</v>
      </c>
      <c r="CD3" s="12" t="s">
        <v>383</v>
      </c>
      <c r="CE3" s="12" t="s">
        <v>384</v>
      </c>
      <c r="CF3" s="12" t="s">
        <v>385</v>
      </c>
      <c r="CG3" s="12" t="s">
        <v>386</v>
      </c>
      <c r="CH3" s="12" t="s">
        <v>387</v>
      </c>
      <c r="CI3" s="12" t="s">
        <v>388</v>
      </c>
      <c r="CJ3" s="12" t="s">
        <v>389</v>
      </c>
      <c r="CK3" s="12" t="s">
        <v>390</v>
      </c>
      <c r="CL3" s="12" t="s">
        <v>391</v>
      </c>
      <c r="CM3" s="12" t="s">
        <v>392</v>
      </c>
      <c r="CN3" s="12" t="s">
        <v>393</v>
      </c>
      <c r="CO3" s="12" t="s">
        <v>394</v>
      </c>
      <c r="CP3" s="121"/>
    </row>
    <row r="4" spans="1:94" ht="15.75">
      <c r="A4" s="14">
        <v>1</v>
      </c>
      <c r="B4" s="15" t="s">
        <v>102</v>
      </c>
      <c r="C4" s="16">
        <f t="shared" ref="C4:C20" si="0">SUM(L4:CO4)</f>
        <v>37</v>
      </c>
      <c r="D4" s="17">
        <f>SUM(L4:AD4)</f>
        <v>18</v>
      </c>
      <c r="E4" s="17">
        <f>SUM(AE4+AF4+AG4+AH4+AI4+AJ4+AQ4+AS4+AT4+AU4)</f>
        <v>1</v>
      </c>
      <c r="F4" s="17">
        <f>SUM(AK4+AL4+AN4+AO4+AP4+AR4+AV4)</f>
        <v>0</v>
      </c>
      <c r="G4" s="17">
        <f>SUM(AW4:BL4,BS4,BY4)</f>
        <v>12</v>
      </c>
      <c r="H4" s="17">
        <f>SUM(BN4+BO4+BP4+BT4+BU4+BV4+BW4+BQ4)</f>
        <v>6</v>
      </c>
      <c r="I4" s="17">
        <f>SUM(AM4+BM4+BX4)</f>
        <v>0</v>
      </c>
      <c r="J4" s="17">
        <f>SUM(BR4)</f>
        <v>0</v>
      </c>
      <c r="K4" s="17">
        <f>SUM(BZ4:CO4)</f>
        <v>0</v>
      </c>
      <c r="L4" s="18">
        <v>0</v>
      </c>
      <c r="M4" s="18"/>
      <c r="N4" s="18"/>
      <c r="O4" s="18">
        <v>1</v>
      </c>
      <c r="P4" s="18">
        <v>1</v>
      </c>
      <c r="Q4" s="18">
        <v>0</v>
      </c>
      <c r="R4" s="18">
        <v>3</v>
      </c>
      <c r="S4" s="18">
        <v>1</v>
      </c>
      <c r="T4" s="18"/>
      <c r="U4" s="18">
        <v>1</v>
      </c>
      <c r="V4" s="18"/>
      <c r="W4" s="18"/>
      <c r="X4" s="18">
        <v>1</v>
      </c>
      <c r="Y4" s="18">
        <v>2</v>
      </c>
      <c r="Z4" s="18"/>
      <c r="AA4" s="18">
        <v>3</v>
      </c>
      <c r="AB4" s="18">
        <v>5</v>
      </c>
      <c r="AC4" s="18"/>
      <c r="AD4" s="18">
        <v>0</v>
      </c>
      <c r="AE4" s="18">
        <v>1</v>
      </c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>
        <v>1</v>
      </c>
      <c r="BB4" s="18"/>
      <c r="BC4" s="18">
        <v>1</v>
      </c>
      <c r="BD4" s="19"/>
      <c r="BE4" s="19">
        <v>3</v>
      </c>
      <c r="BF4" s="19"/>
      <c r="BG4" s="19"/>
      <c r="BH4" s="19">
        <v>1</v>
      </c>
      <c r="BI4" s="19">
        <v>4</v>
      </c>
      <c r="BJ4" s="19"/>
      <c r="BK4" s="19">
        <v>2</v>
      </c>
      <c r="BL4" s="19"/>
      <c r="BM4" s="19"/>
      <c r="BN4" s="19"/>
      <c r="BO4" s="19">
        <v>1</v>
      </c>
      <c r="BP4" s="19"/>
      <c r="BQ4" s="19"/>
      <c r="BR4" s="19"/>
      <c r="BS4" s="19"/>
      <c r="BT4" s="19"/>
      <c r="BU4" s="19"/>
      <c r="BV4" s="19"/>
      <c r="BW4" s="19">
        <v>5</v>
      </c>
      <c r="BX4" s="19"/>
      <c r="BY4" s="19"/>
      <c r="BZ4" s="19"/>
      <c r="CA4" s="19"/>
      <c r="CB4" s="19"/>
      <c r="CC4" s="19"/>
      <c r="CD4" s="19"/>
      <c r="CE4" s="20"/>
      <c r="CF4" s="19"/>
      <c r="CG4" s="19"/>
      <c r="CH4" s="19"/>
      <c r="CI4" s="19"/>
      <c r="CJ4" s="19"/>
      <c r="CK4" s="19"/>
      <c r="CL4" s="19"/>
      <c r="CM4" s="19"/>
      <c r="CN4" s="19"/>
      <c r="CO4" s="19"/>
    </row>
    <row r="5" spans="1:94" ht="15.75">
      <c r="A5" s="21">
        <v>2</v>
      </c>
      <c r="B5" s="22" t="s">
        <v>103</v>
      </c>
      <c r="C5" s="23">
        <f t="shared" si="0"/>
        <v>83</v>
      </c>
      <c r="D5" s="24">
        <f>SUM(L5:AD5)</f>
        <v>46</v>
      </c>
      <c r="E5" s="24">
        <f t="shared" ref="E5:E20" si="1">SUM(AE5+AF5+AG5+AH5+AI5+AJ5+AQ5+AS5+AT5+AU5)</f>
        <v>0</v>
      </c>
      <c r="F5" s="24">
        <f t="shared" ref="F5:F20" si="2">SUM(AK5+AL5+AN5+AO5+AP5+AR5+AV5)</f>
        <v>0</v>
      </c>
      <c r="G5" s="24">
        <f t="shared" ref="G5:G20" si="3">SUM(AW5:BL5,BS5,BY5)</f>
        <v>8</v>
      </c>
      <c r="H5" s="24">
        <f t="shared" ref="H5:H20" si="4">SUM(BN5+BO5+BP5+BT5+BU5+BV5+BW5+BQ5)</f>
        <v>1</v>
      </c>
      <c r="I5" s="24">
        <f t="shared" ref="I5:I20" si="5">SUM(AM5+BM5+BX5)</f>
        <v>0</v>
      </c>
      <c r="J5" s="24">
        <f t="shared" ref="J5:J20" si="6">SUM(BR5)</f>
        <v>28</v>
      </c>
      <c r="K5" s="24">
        <f t="shared" ref="K5:K20" si="7">SUM(BZ5:CO5)</f>
        <v>0</v>
      </c>
      <c r="L5" s="18">
        <v>2</v>
      </c>
      <c r="M5" s="18">
        <v>9</v>
      </c>
      <c r="N5" s="18"/>
      <c r="O5" s="18"/>
      <c r="P5" s="18"/>
      <c r="Q5" s="18">
        <v>1</v>
      </c>
      <c r="R5" s="18">
        <v>4</v>
      </c>
      <c r="S5" s="18">
        <v>3</v>
      </c>
      <c r="T5" s="18">
        <v>2</v>
      </c>
      <c r="U5" s="18"/>
      <c r="V5" s="18"/>
      <c r="W5" s="18">
        <v>1</v>
      </c>
      <c r="X5" s="18"/>
      <c r="Y5" s="18">
        <v>2</v>
      </c>
      <c r="Z5" s="18">
        <v>5</v>
      </c>
      <c r="AA5" s="18"/>
      <c r="AB5" s="18">
        <v>16</v>
      </c>
      <c r="AC5" s="18"/>
      <c r="AD5" s="18">
        <v>1</v>
      </c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>
        <v>1</v>
      </c>
      <c r="BB5" s="18"/>
      <c r="BC5" s="18"/>
      <c r="BD5" s="19"/>
      <c r="BE5" s="19">
        <v>2</v>
      </c>
      <c r="BF5" s="19"/>
      <c r="BG5" s="19"/>
      <c r="BH5" s="19"/>
      <c r="BI5" s="19"/>
      <c r="BJ5" s="19"/>
      <c r="BK5" s="19"/>
      <c r="BL5" s="19">
        <v>2</v>
      </c>
      <c r="BM5" s="19"/>
      <c r="BN5" s="19"/>
      <c r="BO5" s="19"/>
      <c r="BP5" s="19"/>
      <c r="BQ5" s="19"/>
      <c r="BR5" s="19">
        <v>28</v>
      </c>
      <c r="BS5" s="19"/>
      <c r="BT5" s="19"/>
      <c r="BU5" s="19">
        <v>1</v>
      </c>
      <c r="BV5" s="19"/>
      <c r="BW5" s="19"/>
      <c r="BX5" s="19"/>
      <c r="BY5" s="19">
        <v>3</v>
      </c>
      <c r="BZ5" s="19"/>
      <c r="CA5" s="19"/>
      <c r="CB5" s="19"/>
      <c r="CC5" s="19"/>
      <c r="CD5" s="19"/>
      <c r="CE5" s="20"/>
      <c r="CF5" s="19"/>
      <c r="CG5" s="19"/>
      <c r="CH5" s="19"/>
      <c r="CI5" s="19"/>
      <c r="CJ5" s="19"/>
      <c r="CK5" s="19"/>
      <c r="CL5" s="19"/>
      <c r="CM5" s="19"/>
      <c r="CN5" s="19"/>
      <c r="CO5" s="19"/>
    </row>
    <row r="6" spans="1:94" ht="25.5">
      <c r="A6" s="21">
        <v>3</v>
      </c>
      <c r="B6" s="25" t="s">
        <v>104</v>
      </c>
      <c r="C6" s="23">
        <f t="shared" si="0"/>
        <v>39</v>
      </c>
      <c r="D6" s="24">
        <f t="shared" ref="D6:D36" si="8">SUM(L6:AD6)</f>
        <v>39</v>
      </c>
      <c r="E6" s="24">
        <f t="shared" si="1"/>
        <v>0</v>
      </c>
      <c r="F6" s="24">
        <f t="shared" si="2"/>
        <v>0</v>
      </c>
      <c r="G6" s="24">
        <f t="shared" si="3"/>
        <v>0</v>
      </c>
      <c r="H6" s="24">
        <f t="shared" si="4"/>
        <v>0</v>
      </c>
      <c r="I6" s="24">
        <f t="shared" si="5"/>
        <v>0</v>
      </c>
      <c r="J6" s="24">
        <f t="shared" si="6"/>
        <v>0</v>
      </c>
      <c r="K6" s="24">
        <f t="shared" si="7"/>
        <v>0</v>
      </c>
      <c r="L6" s="18">
        <v>0</v>
      </c>
      <c r="M6" s="18">
        <v>5</v>
      </c>
      <c r="N6" s="18"/>
      <c r="O6" s="18">
        <v>2</v>
      </c>
      <c r="P6" s="18">
        <v>1</v>
      </c>
      <c r="Q6" s="18">
        <v>5</v>
      </c>
      <c r="R6" s="18">
        <v>13</v>
      </c>
      <c r="S6" s="18">
        <v>1</v>
      </c>
      <c r="T6" s="18"/>
      <c r="U6" s="18"/>
      <c r="V6" s="18">
        <v>3</v>
      </c>
      <c r="W6" s="18"/>
      <c r="X6" s="18">
        <v>3</v>
      </c>
      <c r="Y6" s="18"/>
      <c r="Z6" s="18">
        <v>6</v>
      </c>
      <c r="AA6" s="18"/>
      <c r="AB6" s="18">
        <v>0</v>
      </c>
      <c r="AC6" s="18"/>
      <c r="AD6" s="18">
        <v>0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20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4" ht="38.25">
      <c r="A7" s="21">
        <v>4</v>
      </c>
      <c r="B7" s="22" t="s">
        <v>105</v>
      </c>
      <c r="C7" s="23">
        <f t="shared" si="0"/>
        <v>6</v>
      </c>
      <c r="D7" s="24">
        <f t="shared" si="8"/>
        <v>6</v>
      </c>
      <c r="E7" s="24">
        <f t="shared" si="1"/>
        <v>0</v>
      </c>
      <c r="F7" s="24">
        <f t="shared" si="2"/>
        <v>0</v>
      </c>
      <c r="G7" s="24">
        <f t="shared" si="3"/>
        <v>0</v>
      </c>
      <c r="H7" s="24">
        <f t="shared" si="4"/>
        <v>0</v>
      </c>
      <c r="I7" s="24">
        <f t="shared" si="5"/>
        <v>0</v>
      </c>
      <c r="J7" s="24">
        <f t="shared" si="6"/>
        <v>0</v>
      </c>
      <c r="K7" s="24">
        <f t="shared" si="7"/>
        <v>0</v>
      </c>
      <c r="L7" s="18">
        <v>0</v>
      </c>
      <c r="M7" s="18"/>
      <c r="N7" s="18">
        <v>0</v>
      </c>
      <c r="O7" s="18">
        <v>1</v>
      </c>
      <c r="P7" s="18"/>
      <c r="Q7" s="18"/>
      <c r="R7" s="18">
        <v>0</v>
      </c>
      <c r="S7" s="18"/>
      <c r="T7" s="18"/>
      <c r="U7" s="18">
        <v>2</v>
      </c>
      <c r="V7" s="18"/>
      <c r="W7" s="18"/>
      <c r="X7" s="18"/>
      <c r="Y7" s="18">
        <v>3</v>
      </c>
      <c r="Z7" s="18"/>
      <c r="AA7" s="18"/>
      <c r="AB7" s="18">
        <v>0</v>
      </c>
      <c r="AC7" s="18"/>
      <c r="AD7" s="18">
        <v>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20"/>
      <c r="CF7" s="19"/>
      <c r="CG7" s="19"/>
      <c r="CH7" s="19"/>
      <c r="CI7" s="19"/>
      <c r="CJ7" s="19"/>
      <c r="CK7" s="19"/>
      <c r="CL7" s="19"/>
      <c r="CM7" s="19"/>
      <c r="CN7" s="19"/>
      <c r="CO7" s="19"/>
    </row>
    <row r="8" spans="1:94" ht="25.5">
      <c r="A8" s="21">
        <v>5</v>
      </c>
      <c r="B8" s="22" t="s">
        <v>106</v>
      </c>
      <c r="C8" s="23">
        <f t="shared" si="0"/>
        <v>108</v>
      </c>
      <c r="D8" s="24">
        <f t="shared" si="8"/>
        <v>51</v>
      </c>
      <c r="E8" s="24">
        <f t="shared" si="1"/>
        <v>0</v>
      </c>
      <c r="F8" s="24">
        <f t="shared" si="2"/>
        <v>0</v>
      </c>
      <c r="G8" s="24">
        <f t="shared" si="3"/>
        <v>55</v>
      </c>
      <c r="H8" s="24">
        <f t="shared" si="4"/>
        <v>2</v>
      </c>
      <c r="I8" s="24">
        <f t="shared" si="5"/>
        <v>0</v>
      </c>
      <c r="J8" s="24">
        <f t="shared" si="6"/>
        <v>0</v>
      </c>
      <c r="K8" s="24">
        <f t="shared" si="7"/>
        <v>0</v>
      </c>
      <c r="L8" s="18">
        <v>1</v>
      </c>
      <c r="M8" s="18">
        <v>3</v>
      </c>
      <c r="N8" s="18">
        <v>1</v>
      </c>
      <c r="O8" s="18">
        <v>6</v>
      </c>
      <c r="P8" s="18"/>
      <c r="Q8" s="18">
        <v>4</v>
      </c>
      <c r="R8" s="18">
        <v>5</v>
      </c>
      <c r="S8" s="18">
        <v>3</v>
      </c>
      <c r="T8" s="18">
        <v>1</v>
      </c>
      <c r="U8" s="18"/>
      <c r="V8" s="18">
        <v>9</v>
      </c>
      <c r="W8" s="18">
        <v>1</v>
      </c>
      <c r="X8" s="18">
        <v>1</v>
      </c>
      <c r="Y8" s="18">
        <v>2</v>
      </c>
      <c r="Z8" s="18">
        <v>5</v>
      </c>
      <c r="AA8" s="18">
        <v>1</v>
      </c>
      <c r="AB8" s="18">
        <v>6</v>
      </c>
      <c r="AC8" s="18"/>
      <c r="AD8" s="18">
        <v>2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>
        <v>4</v>
      </c>
      <c r="AY8" s="18">
        <v>2</v>
      </c>
      <c r="AZ8" s="18">
        <v>2</v>
      </c>
      <c r="BA8" s="18">
        <v>2</v>
      </c>
      <c r="BB8" s="18">
        <v>4</v>
      </c>
      <c r="BC8" s="18">
        <v>2</v>
      </c>
      <c r="BD8" s="19"/>
      <c r="BE8" s="19">
        <v>10</v>
      </c>
      <c r="BF8" s="19">
        <v>9</v>
      </c>
      <c r="BG8" s="19">
        <v>1</v>
      </c>
      <c r="BH8" s="19">
        <v>6</v>
      </c>
      <c r="BI8" s="19">
        <v>2</v>
      </c>
      <c r="BJ8" s="19"/>
      <c r="BK8" s="19">
        <v>5</v>
      </c>
      <c r="BL8" s="19">
        <v>1</v>
      </c>
      <c r="BM8" s="19"/>
      <c r="BN8" s="19"/>
      <c r="BO8" s="19"/>
      <c r="BP8" s="19"/>
      <c r="BQ8" s="19"/>
      <c r="BR8" s="19"/>
      <c r="BS8" s="19"/>
      <c r="BT8" s="19"/>
      <c r="BU8" s="19">
        <v>2</v>
      </c>
      <c r="BV8" s="19"/>
      <c r="BW8" s="19"/>
      <c r="BX8" s="19"/>
      <c r="BY8" s="19">
        <v>5</v>
      </c>
      <c r="BZ8" s="19"/>
      <c r="CA8" s="19"/>
      <c r="CB8" s="19"/>
      <c r="CC8" s="19"/>
      <c r="CD8" s="19"/>
      <c r="CE8" s="20"/>
      <c r="CF8" s="19"/>
      <c r="CG8" s="19"/>
      <c r="CH8" s="19"/>
      <c r="CI8" s="19"/>
      <c r="CJ8" s="19"/>
      <c r="CK8" s="19"/>
      <c r="CL8" s="19"/>
      <c r="CM8" s="19"/>
      <c r="CN8" s="19"/>
      <c r="CO8" s="19"/>
    </row>
    <row r="9" spans="1:94" ht="15.75">
      <c r="A9" s="21">
        <v>6</v>
      </c>
      <c r="B9" s="22" t="s">
        <v>107</v>
      </c>
      <c r="C9" s="23">
        <f t="shared" si="0"/>
        <v>6</v>
      </c>
      <c r="D9" s="24">
        <f t="shared" si="8"/>
        <v>3</v>
      </c>
      <c r="E9" s="24">
        <f t="shared" si="1"/>
        <v>0</v>
      </c>
      <c r="F9" s="24">
        <f t="shared" si="2"/>
        <v>0</v>
      </c>
      <c r="G9" s="24">
        <f t="shared" si="3"/>
        <v>0</v>
      </c>
      <c r="H9" s="24">
        <f t="shared" si="4"/>
        <v>0</v>
      </c>
      <c r="I9" s="24">
        <f t="shared" si="5"/>
        <v>3</v>
      </c>
      <c r="J9" s="24">
        <f t="shared" si="6"/>
        <v>0</v>
      </c>
      <c r="K9" s="24">
        <f t="shared" si="7"/>
        <v>0</v>
      </c>
      <c r="L9" s="18">
        <v>0</v>
      </c>
      <c r="M9" s="18">
        <v>1</v>
      </c>
      <c r="N9" s="18"/>
      <c r="O9" s="18"/>
      <c r="P9" s="18"/>
      <c r="Q9" s="18"/>
      <c r="R9" s="18">
        <v>0</v>
      </c>
      <c r="S9" s="18"/>
      <c r="T9" s="18">
        <v>1</v>
      </c>
      <c r="U9" s="18"/>
      <c r="V9" s="18"/>
      <c r="W9" s="18"/>
      <c r="X9" s="18">
        <v>1</v>
      </c>
      <c r="Y9" s="18"/>
      <c r="Z9" s="18"/>
      <c r="AA9" s="18"/>
      <c r="AB9" s="18">
        <v>0</v>
      </c>
      <c r="AC9" s="18"/>
      <c r="AD9" s="18">
        <v>0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  <c r="BE9" s="19"/>
      <c r="BF9" s="19"/>
      <c r="BG9" s="19"/>
      <c r="BH9" s="19"/>
      <c r="BI9" s="19"/>
      <c r="BJ9" s="19"/>
      <c r="BK9" s="19"/>
      <c r="BL9" s="19"/>
      <c r="BM9" s="19">
        <v>3</v>
      </c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20"/>
      <c r="CF9" s="19"/>
      <c r="CG9" s="19"/>
      <c r="CH9" s="19"/>
      <c r="CI9" s="19"/>
      <c r="CJ9" s="19"/>
      <c r="CK9" s="19"/>
      <c r="CL9" s="19"/>
      <c r="CM9" s="19"/>
      <c r="CN9" s="19"/>
      <c r="CO9" s="19"/>
    </row>
    <row r="10" spans="1:94" ht="15.75">
      <c r="A10" s="21">
        <v>7</v>
      </c>
      <c r="B10" s="22" t="s">
        <v>108</v>
      </c>
      <c r="C10" s="23">
        <f t="shared" si="0"/>
        <v>6</v>
      </c>
      <c r="D10" s="24">
        <f t="shared" si="8"/>
        <v>5</v>
      </c>
      <c r="E10" s="24">
        <f t="shared" si="1"/>
        <v>0</v>
      </c>
      <c r="F10" s="24">
        <f t="shared" si="2"/>
        <v>0</v>
      </c>
      <c r="G10" s="24">
        <f t="shared" si="3"/>
        <v>1</v>
      </c>
      <c r="H10" s="24">
        <f t="shared" si="4"/>
        <v>0</v>
      </c>
      <c r="I10" s="24">
        <f t="shared" si="5"/>
        <v>0</v>
      </c>
      <c r="J10" s="24">
        <f t="shared" si="6"/>
        <v>0</v>
      </c>
      <c r="K10" s="24">
        <f t="shared" si="7"/>
        <v>0</v>
      </c>
      <c r="L10" s="18">
        <v>1</v>
      </c>
      <c r="M10" s="18"/>
      <c r="N10" s="18"/>
      <c r="O10" s="18"/>
      <c r="P10" s="18"/>
      <c r="Q10" s="18">
        <v>0</v>
      </c>
      <c r="R10" s="18">
        <v>2</v>
      </c>
      <c r="S10" s="18"/>
      <c r="T10" s="18"/>
      <c r="U10" s="18"/>
      <c r="V10" s="18"/>
      <c r="W10" s="18"/>
      <c r="X10" s="18">
        <v>1</v>
      </c>
      <c r="Y10" s="18"/>
      <c r="Z10" s="18"/>
      <c r="AA10" s="18">
        <v>1</v>
      </c>
      <c r="AB10" s="18">
        <v>0</v>
      </c>
      <c r="AC10" s="18"/>
      <c r="AD10" s="18">
        <v>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>
        <v>1</v>
      </c>
      <c r="BB10" s="18"/>
      <c r="BC10" s="18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20"/>
      <c r="CF10" s="19"/>
      <c r="CG10" s="19"/>
      <c r="CH10" s="19"/>
      <c r="CI10" s="19"/>
      <c r="CJ10" s="19"/>
      <c r="CK10" s="19"/>
      <c r="CL10" s="19"/>
      <c r="CM10" s="19"/>
      <c r="CN10" s="19"/>
      <c r="CO10" s="19"/>
    </row>
    <row r="11" spans="1:94" ht="15.75">
      <c r="A11" s="21">
        <v>8</v>
      </c>
      <c r="B11" s="22" t="s">
        <v>109</v>
      </c>
      <c r="C11" s="23">
        <f t="shared" si="0"/>
        <v>7</v>
      </c>
      <c r="D11" s="24">
        <f t="shared" si="8"/>
        <v>2</v>
      </c>
      <c r="E11" s="24">
        <f t="shared" si="1"/>
        <v>1</v>
      </c>
      <c r="F11" s="24">
        <f t="shared" si="2"/>
        <v>2</v>
      </c>
      <c r="G11" s="24">
        <f t="shared" si="3"/>
        <v>0</v>
      </c>
      <c r="H11" s="24">
        <f t="shared" si="4"/>
        <v>2</v>
      </c>
      <c r="I11" s="24">
        <f t="shared" si="5"/>
        <v>0</v>
      </c>
      <c r="J11" s="24">
        <f t="shared" si="6"/>
        <v>0</v>
      </c>
      <c r="K11" s="24">
        <f t="shared" si="7"/>
        <v>0</v>
      </c>
      <c r="L11" s="18">
        <v>0</v>
      </c>
      <c r="M11" s="18"/>
      <c r="N11" s="18">
        <v>1</v>
      </c>
      <c r="O11" s="18"/>
      <c r="P11" s="18"/>
      <c r="Q11" s="18"/>
      <c r="R11" s="18">
        <v>0</v>
      </c>
      <c r="S11" s="18">
        <v>1</v>
      </c>
      <c r="T11" s="18"/>
      <c r="U11" s="18"/>
      <c r="V11" s="18"/>
      <c r="W11" s="18"/>
      <c r="X11" s="18"/>
      <c r="Y11" s="18"/>
      <c r="Z11" s="18"/>
      <c r="AA11" s="18"/>
      <c r="AB11" s="18">
        <v>0</v>
      </c>
      <c r="AC11" s="18"/>
      <c r="AD11" s="18">
        <v>0</v>
      </c>
      <c r="AE11" s="18">
        <v>1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>
        <v>2</v>
      </c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>
        <v>2</v>
      </c>
      <c r="BW11" s="19"/>
      <c r="BX11" s="19"/>
      <c r="BY11" s="19"/>
      <c r="BZ11" s="19"/>
      <c r="CA11" s="19"/>
      <c r="CB11" s="19"/>
      <c r="CC11" s="19"/>
      <c r="CD11" s="19"/>
      <c r="CE11" s="20"/>
      <c r="CF11" s="19"/>
      <c r="CG11" s="19"/>
      <c r="CH11" s="19"/>
      <c r="CI11" s="19"/>
      <c r="CJ11" s="19"/>
      <c r="CK11" s="19"/>
      <c r="CL11" s="19"/>
      <c r="CM11" s="19"/>
      <c r="CN11" s="19"/>
      <c r="CO11" s="19"/>
    </row>
    <row r="12" spans="1:94" ht="38.25">
      <c r="A12" s="21">
        <v>9</v>
      </c>
      <c r="B12" s="22" t="s">
        <v>110</v>
      </c>
      <c r="C12" s="23">
        <f t="shared" si="0"/>
        <v>2</v>
      </c>
      <c r="D12" s="24">
        <f t="shared" si="8"/>
        <v>2</v>
      </c>
      <c r="E12" s="24">
        <f t="shared" si="1"/>
        <v>0</v>
      </c>
      <c r="F12" s="24">
        <f t="shared" si="2"/>
        <v>0</v>
      </c>
      <c r="G12" s="24">
        <f t="shared" si="3"/>
        <v>0</v>
      </c>
      <c r="H12" s="24">
        <f t="shared" si="4"/>
        <v>0</v>
      </c>
      <c r="I12" s="24">
        <f t="shared" si="5"/>
        <v>0</v>
      </c>
      <c r="J12" s="24">
        <f t="shared" si="6"/>
        <v>0</v>
      </c>
      <c r="K12" s="24">
        <f t="shared" si="7"/>
        <v>0</v>
      </c>
      <c r="L12" s="18">
        <v>0</v>
      </c>
      <c r="M12" s="18"/>
      <c r="N12" s="18">
        <v>0</v>
      </c>
      <c r="O12" s="18">
        <v>2</v>
      </c>
      <c r="P12" s="18"/>
      <c r="Q12" s="18"/>
      <c r="R12" s="18">
        <v>0</v>
      </c>
      <c r="S12" s="18"/>
      <c r="T12" s="18"/>
      <c r="U12" s="18"/>
      <c r="V12" s="18"/>
      <c r="W12" s="18"/>
      <c r="X12" s="18"/>
      <c r="Y12" s="18"/>
      <c r="Z12" s="18"/>
      <c r="AA12" s="18"/>
      <c r="AB12" s="18">
        <v>0</v>
      </c>
      <c r="AC12" s="18"/>
      <c r="AD12" s="18">
        <v>0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>
        <v>0</v>
      </c>
      <c r="AQ12" s="18">
        <v>0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20"/>
      <c r="CF12" s="19"/>
      <c r="CG12" s="19"/>
      <c r="CH12" s="19"/>
      <c r="CI12" s="19"/>
      <c r="CJ12" s="19"/>
      <c r="CK12" s="19"/>
      <c r="CL12" s="19"/>
      <c r="CM12" s="19"/>
      <c r="CN12" s="19"/>
      <c r="CO12" s="19"/>
    </row>
    <row r="13" spans="1:94" ht="25.5">
      <c r="A13" s="21">
        <v>10</v>
      </c>
      <c r="B13" s="26" t="s">
        <v>111</v>
      </c>
      <c r="C13" s="23">
        <f t="shared" si="0"/>
        <v>623</v>
      </c>
      <c r="D13" s="24">
        <f t="shared" si="8"/>
        <v>263</v>
      </c>
      <c r="E13" s="24">
        <f t="shared" si="1"/>
        <v>96</v>
      </c>
      <c r="F13" s="24">
        <f t="shared" si="2"/>
        <v>31</v>
      </c>
      <c r="G13" s="24">
        <f t="shared" si="3"/>
        <v>111</v>
      </c>
      <c r="H13" s="24">
        <f t="shared" si="4"/>
        <v>110</v>
      </c>
      <c r="I13" s="24">
        <f t="shared" si="5"/>
        <v>12</v>
      </c>
      <c r="J13" s="24">
        <f t="shared" si="6"/>
        <v>0</v>
      </c>
      <c r="K13" s="24">
        <f t="shared" si="7"/>
        <v>0</v>
      </c>
      <c r="L13" s="18">
        <v>6</v>
      </c>
      <c r="M13" s="18"/>
      <c r="N13" s="18">
        <v>6</v>
      </c>
      <c r="O13" s="18"/>
      <c r="P13" s="18">
        <v>3</v>
      </c>
      <c r="Q13" s="18">
        <v>7</v>
      </c>
      <c r="R13" s="18">
        <v>54</v>
      </c>
      <c r="S13" s="18">
        <v>5</v>
      </c>
      <c r="T13" s="18"/>
      <c r="U13" s="18">
        <v>5</v>
      </c>
      <c r="V13" s="18">
        <v>9</v>
      </c>
      <c r="W13" s="18">
        <v>4</v>
      </c>
      <c r="X13" s="18">
        <v>6</v>
      </c>
      <c r="Y13" s="18">
        <v>6</v>
      </c>
      <c r="Z13" s="18">
        <v>60</v>
      </c>
      <c r="AA13" s="18">
        <v>7</v>
      </c>
      <c r="AB13" s="18">
        <v>80</v>
      </c>
      <c r="AC13" s="18">
        <v>1</v>
      </c>
      <c r="AD13" s="18">
        <v>4</v>
      </c>
      <c r="AE13" s="18">
        <v>25</v>
      </c>
      <c r="AF13" s="18">
        <v>4</v>
      </c>
      <c r="AG13" s="18">
        <v>3</v>
      </c>
      <c r="AH13" s="18">
        <v>9</v>
      </c>
      <c r="AI13" s="18">
        <v>14</v>
      </c>
      <c r="AJ13" s="18">
        <v>4</v>
      </c>
      <c r="AK13" s="18">
        <v>4</v>
      </c>
      <c r="AL13" s="18">
        <v>21</v>
      </c>
      <c r="AM13" s="18">
        <v>1</v>
      </c>
      <c r="AN13" s="18"/>
      <c r="AO13" s="18">
        <v>2</v>
      </c>
      <c r="AP13" s="18">
        <v>2</v>
      </c>
      <c r="AQ13" s="18">
        <v>2</v>
      </c>
      <c r="AR13" s="18">
        <v>2</v>
      </c>
      <c r="AS13" s="18">
        <v>32</v>
      </c>
      <c r="AT13" s="18"/>
      <c r="AU13" s="18">
        <v>3</v>
      </c>
      <c r="AV13" s="18"/>
      <c r="AW13" s="18">
        <v>8</v>
      </c>
      <c r="AX13" s="18">
        <v>10</v>
      </c>
      <c r="AY13" s="18">
        <v>2</v>
      </c>
      <c r="AZ13" s="18">
        <v>3</v>
      </c>
      <c r="BA13" s="18">
        <v>2</v>
      </c>
      <c r="BB13" s="18">
        <v>2</v>
      </c>
      <c r="BC13" s="18">
        <v>6</v>
      </c>
      <c r="BD13" s="19"/>
      <c r="BE13" s="19">
        <v>15</v>
      </c>
      <c r="BF13" s="19">
        <v>2</v>
      </c>
      <c r="BG13" s="19">
        <v>1</v>
      </c>
      <c r="BH13" s="19">
        <v>16</v>
      </c>
      <c r="BI13" s="19">
        <v>8</v>
      </c>
      <c r="BJ13" s="19">
        <v>4</v>
      </c>
      <c r="BK13" s="19">
        <v>1</v>
      </c>
      <c r="BL13" s="19">
        <v>26</v>
      </c>
      <c r="BM13" s="19">
        <v>9</v>
      </c>
      <c r="BN13" s="19">
        <v>8</v>
      </c>
      <c r="BO13" s="19">
        <v>12</v>
      </c>
      <c r="BP13" s="19">
        <v>20</v>
      </c>
      <c r="BQ13" s="19">
        <v>4</v>
      </c>
      <c r="BR13" s="19"/>
      <c r="BS13" s="19"/>
      <c r="BT13" s="19">
        <v>10</v>
      </c>
      <c r="BU13" s="19">
        <v>10</v>
      </c>
      <c r="BV13" s="19">
        <v>45</v>
      </c>
      <c r="BW13" s="19">
        <v>1</v>
      </c>
      <c r="BX13" s="19">
        <v>2</v>
      </c>
      <c r="BY13" s="19">
        <v>5</v>
      </c>
      <c r="BZ13" s="19"/>
      <c r="CA13" s="19"/>
      <c r="CB13" s="19"/>
      <c r="CC13" s="19"/>
      <c r="CD13" s="19"/>
      <c r="CE13" s="20"/>
      <c r="CF13" s="19"/>
      <c r="CG13" s="19"/>
      <c r="CH13" s="19"/>
      <c r="CI13" s="19"/>
      <c r="CJ13" s="19"/>
      <c r="CK13" s="19"/>
      <c r="CL13" s="19"/>
      <c r="CM13" s="19"/>
      <c r="CN13" s="19"/>
      <c r="CO13" s="19"/>
    </row>
    <row r="14" spans="1:94" ht="25.5">
      <c r="A14" s="21">
        <v>11</v>
      </c>
      <c r="B14" s="22" t="s">
        <v>112</v>
      </c>
      <c r="C14" s="23">
        <f t="shared" si="0"/>
        <v>23</v>
      </c>
      <c r="D14" s="24">
        <f t="shared" si="8"/>
        <v>23</v>
      </c>
      <c r="E14" s="24">
        <f t="shared" si="1"/>
        <v>0</v>
      </c>
      <c r="F14" s="24">
        <f t="shared" si="2"/>
        <v>0</v>
      </c>
      <c r="G14" s="24">
        <f t="shared" si="3"/>
        <v>0</v>
      </c>
      <c r="H14" s="24">
        <f t="shared" si="4"/>
        <v>0</v>
      </c>
      <c r="I14" s="24">
        <f t="shared" si="5"/>
        <v>0</v>
      </c>
      <c r="J14" s="24">
        <f t="shared" si="6"/>
        <v>0</v>
      </c>
      <c r="K14" s="24">
        <f t="shared" si="7"/>
        <v>0</v>
      </c>
      <c r="L14" s="18">
        <v>0</v>
      </c>
      <c r="M14" s="18">
        <v>6</v>
      </c>
      <c r="N14" s="18"/>
      <c r="O14" s="18">
        <v>14</v>
      </c>
      <c r="P14" s="18"/>
      <c r="Q14" s="18"/>
      <c r="R14" s="18">
        <v>0</v>
      </c>
      <c r="S14" s="18">
        <v>1</v>
      </c>
      <c r="T14" s="18"/>
      <c r="U14" s="18"/>
      <c r="V14" s="18"/>
      <c r="W14" s="18"/>
      <c r="X14" s="18"/>
      <c r="Y14" s="18">
        <v>2</v>
      </c>
      <c r="Z14" s="18">
        <v>0</v>
      </c>
      <c r="AA14" s="18"/>
      <c r="AB14" s="18">
        <v>0</v>
      </c>
      <c r="AC14" s="18"/>
      <c r="AD14" s="18">
        <v>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20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4" ht="25.5">
      <c r="A15" s="27">
        <v>12</v>
      </c>
      <c r="B15" s="28" t="s">
        <v>113</v>
      </c>
      <c r="C15" s="23">
        <f t="shared" si="0"/>
        <v>9</v>
      </c>
      <c r="D15" s="24">
        <f t="shared" si="8"/>
        <v>2</v>
      </c>
      <c r="E15" s="24">
        <f t="shared" si="1"/>
        <v>0</v>
      </c>
      <c r="F15" s="24">
        <f t="shared" si="2"/>
        <v>0</v>
      </c>
      <c r="G15" s="24">
        <f t="shared" si="3"/>
        <v>0</v>
      </c>
      <c r="H15" s="24">
        <f t="shared" si="4"/>
        <v>7</v>
      </c>
      <c r="I15" s="24">
        <f t="shared" si="5"/>
        <v>0</v>
      </c>
      <c r="J15" s="24">
        <f t="shared" si="6"/>
        <v>0</v>
      </c>
      <c r="K15" s="24">
        <f t="shared" si="7"/>
        <v>0</v>
      </c>
      <c r="L15" s="18">
        <v>0</v>
      </c>
      <c r="M15" s="18"/>
      <c r="N15" s="18"/>
      <c r="O15" s="18">
        <v>2</v>
      </c>
      <c r="P15" s="18"/>
      <c r="Q15" s="18"/>
      <c r="R15" s="18">
        <v>0</v>
      </c>
      <c r="S15" s="18"/>
      <c r="T15" s="18"/>
      <c r="U15" s="18"/>
      <c r="V15" s="18"/>
      <c r="W15" s="18"/>
      <c r="X15" s="18"/>
      <c r="Y15" s="18"/>
      <c r="Z15" s="18">
        <v>0</v>
      </c>
      <c r="AA15" s="18"/>
      <c r="AB15" s="18">
        <v>0</v>
      </c>
      <c r="AC15" s="18"/>
      <c r="AD15" s="18">
        <v>0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>
        <v>7</v>
      </c>
      <c r="BV15" s="19"/>
      <c r="BW15" s="19"/>
      <c r="BX15" s="19"/>
      <c r="BY15" s="19"/>
      <c r="BZ15" s="19"/>
      <c r="CA15" s="19"/>
      <c r="CB15" s="19"/>
      <c r="CC15" s="19"/>
      <c r="CD15" s="19"/>
      <c r="CE15" s="20"/>
      <c r="CF15" s="19"/>
      <c r="CG15" s="19"/>
      <c r="CH15" s="19"/>
      <c r="CI15" s="19"/>
      <c r="CJ15" s="19"/>
      <c r="CK15" s="19"/>
      <c r="CL15" s="19"/>
      <c r="CM15" s="19"/>
      <c r="CN15" s="19"/>
      <c r="CO15" s="19"/>
    </row>
    <row r="16" spans="1:94" ht="15.75">
      <c r="A16" s="21">
        <v>13</v>
      </c>
      <c r="B16" s="22" t="s">
        <v>114</v>
      </c>
      <c r="C16" s="23">
        <f t="shared" si="0"/>
        <v>18</v>
      </c>
      <c r="D16" s="24">
        <f t="shared" si="8"/>
        <v>0</v>
      </c>
      <c r="E16" s="24">
        <f t="shared" si="1"/>
        <v>0</v>
      </c>
      <c r="F16" s="24">
        <f t="shared" si="2"/>
        <v>0</v>
      </c>
      <c r="G16" s="24">
        <f t="shared" si="3"/>
        <v>0</v>
      </c>
      <c r="H16" s="24">
        <f t="shared" si="4"/>
        <v>0</v>
      </c>
      <c r="I16" s="24">
        <f t="shared" si="5"/>
        <v>0</v>
      </c>
      <c r="J16" s="24">
        <f t="shared" si="6"/>
        <v>0</v>
      </c>
      <c r="K16" s="24">
        <f t="shared" si="7"/>
        <v>18</v>
      </c>
      <c r="L16" s="18">
        <v>0</v>
      </c>
      <c r="M16" s="18"/>
      <c r="N16" s="18"/>
      <c r="O16" s="18"/>
      <c r="P16" s="18"/>
      <c r="Q16" s="18"/>
      <c r="R16" s="18">
        <v>0</v>
      </c>
      <c r="S16" s="18"/>
      <c r="T16" s="18"/>
      <c r="U16" s="18"/>
      <c r="V16" s="18"/>
      <c r="W16" s="18"/>
      <c r="X16" s="18"/>
      <c r="Y16" s="18"/>
      <c r="Z16" s="18"/>
      <c r="AA16" s="18"/>
      <c r="AB16" s="18">
        <v>0</v>
      </c>
      <c r="AC16" s="18"/>
      <c r="AD16" s="18">
        <v>0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>
        <v>2</v>
      </c>
      <c r="CB16" s="19">
        <v>1</v>
      </c>
      <c r="CC16" s="19">
        <v>2</v>
      </c>
      <c r="CD16" s="19">
        <v>1</v>
      </c>
      <c r="CE16" s="20">
        <v>2</v>
      </c>
      <c r="CF16" s="19"/>
      <c r="CG16" s="19">
        <v>2</v>
      </c>
      <c r="CH16" s="19">
        <v>1</v>
      </c>
      <c r="CI16" s="19">
        <v>2</v>
      </c>
      <c r="CJ16" s="19">
        <v>1</v>
      </c>
      <c r="CK16" s="19">
        <v>1</v>
      </c>
      <c r="CL16" s="19"/>
      <c r="CM16" s="19">
        <v>1</v>
      </c>
      <c r="CN16" s="19"/>
      <c r="CO16" s="19">
        <v>2</v>
      </c>
    </row>
    <row r="17" spans="1:93" ht="15.75">
      <c r="A17" s="21">
        <v>14</v>
      </c>
      <c r="B17" s="25" t="s">
        <v>115</v>
      </c>
      <c r="C17" s="23">
        <f t="shared" si="0"/>
        <v>11</v>
      </c>
      <c r="D17" s="24">
        <f t="shared" si="8"/>
        <v>0</v>
      </c>
      <c r="E17" s="24">
        <f t="shared" si="1"/>
        <v>0</v>
      </c>
      <c r="F17" s="24">
        <f t="shared" si="2"/>
        <v>0</v>
      </c>
      <c r="G17" s="24">
        <f t="shared" si="3"/>
        <v>0</v>
      </c>
      <c r="H17" s="24">
        <f t="shared" si="4"/>
        <v>0</v>
      </c>
      <c r="I17" s="24">
        <f t="shared" si="5"/>
        <v>0</v>
      </c>
      <c r="J17" s="24">
        <f t="shared" si="6"/>
        <v>0</v>
      </c>
      <c r="K17" s="24">
        <f t="shared" si="7"/>
        <v>11</v>
      </c>
      <c r="L17" s="18">
        <v>0</v>
      </c>
      <c r="M17" s="18"/>
      <c r="N17" s="18"/>
      <c r="O17" s="18"/>
      <c r="P17" s="18"/>
      <c r="Q17" s="18"/>
      <c r="R17" s="18">
        <v>0</v>
      </c>
      <c r="S17" s="18"/>
      <c r="T17" s="18"/>
      <c r="U17" s="18"/>
      <c r="V17" s="18"/>
      <c r="W17" s="18"/>
      <c r="X17" s="18"/>
      <c r="Y17" s="18"/>
      <c r="Z17" s="18"/>
      <c r="AA17" s="18"/>
      <c r="AB17" s="18">
        <v>0</v>
      </c>
      <c r="AC17" s="18"/>
      <c r="AD17" s="18">
        <v>0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>
        <v>3</v>
      </c>
      <c r="CB17" s="19"/>
      <c r="CC17" s="19"/>
      <c r="CD17" s="19">
        <v>1</v>
      </c>
      <c r="CE17" s="20">
        <v>1</v>
      </c>
      <c r="CF17" s="19"/>
      <c r="CG17" s="19"/>
      <c r="CH17" s="19">
        <v>1</v>
      </c>
      <c r="CI17" s="19">
        <v>1</v>
      </c>
      <c r="CJ17" s="19">
        <v>1</v>
      </c>
      <c r="CK17" s="19"/>
      <c r="CL17" s="19"/>
      <c r="CM17" s="19">
        <v>2</v>
      </c>
      <c r="CN17" s="19">
        <v>1</v>
      </c>
      <c r="CO17" s="19"/>
    </row>
    <row r="18" spans="1:93" ht="15.75">
      <c r="A18" s="21">
        <v>15</v>
      </c>
      <c r="B18" s="25" t="s">
        <v>116</v>
      </c>
      <c r="C18" s="23">
        <f t="shared" si="0"/>
        <v>0</v>
      </c>
      <c r="D18" s="24">
        <f t="shared" si="8"/>
        <v>0</v>
      </c>
      <c r="E18" s="24">
        <f t="shared" si="1"/>
        <v>0</v>
      </c>
      <c r="F18" s="24">
        <f t="shared" si="2"/>
        <v>0</v>
      </c>
      <c r="G18" s="24">
        <f t="shared" si="3"/>
        <v>0</v>
      </c>
      <c r="H18" s="24">
        <f t="shared" si="4"/>
        <v>0</v>
      </c>
      <c r="I18" s="24">
        <f t="shared" si="5"/>
        <v>0</v>
      </c>
      <c r="J18" s="24">
        <f t="shared" si="6"/>
        <v>0</v>
      </c>
      <c r="K18" s="24">
        <f t="shared" si="7"/>
        <v>0</v>
      </c>
      <c r="L18" s="18">
        <v>0</v>
      </c>
      <c r="M18" s="18"/>
      <c r="N18" s="18"/>
      <c r="O18" s="18"/>
      <c r="P18" s="18"/>
      <c r="Q18" s="18"/>
      <c r="R18" s="18">
        <v>0</v>
      </c>
      <c r="S18" s="18"/>
      <c r="T18" s="18"/>
      <c r="U18" s="18"/>
      <c r="V18" s="18"/>
      <c r="W18" s="18"/>
      <c r="X18" s="18"/>
      <c r="Y18" s="18"/>
      <c r="Z18" s="18"/>
      <c r="AA18" s="18"/>
      <c r="AB18" s="18">
        <v>0</v>
      </c>
      <c r="AC18" s="18"/>
      <c r="AD18" s="18">
        <v>0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20"/>
      <c r="CF18" s="19"/>
      <c r="CG18" s="19"/>
      <c r="CH18" s="19"/>
      <c r="CI18" s="19"/>
      <c r="CJ18" s="19"/>
      <c r="CK18" s="19"/>
      <c r="CL18" s="19"/>
      <c r="CM18" s="19"/>
      <c r="CN18" s="19"/>
      <c r="CO18" s="19"/>
    </row>
    <row r="19" spans="1:93" ht="15.75">
      <c r="A19" s="21">
        <v>16</v>
      </c>
      <c r="B19" s="22" t="s">
        <v>117</v>
      </c>
      <c r="C19" s="23">
        <f t="shared" si="0"/>
        <v>5</v>
      </c>
      <c r="D19" s="24">
        <f t="shared" si="8"/>
        <v>0</v>
      </c>
      <c r="E19" s="24">
        <f t="shared" si="1"/>
        <v>4</v>
      </c>
      <c r="F19" s="24">
        <f t="shared" si="2"/>
        <v>1</v>
      </c>
      <c r="G19" s="24">
        <f t="shared" si="3"/>
        <v>0</v>
      </c>
      <c r="H19" s="24">
        <f t="shared" si="4"/>
        <v>0</v>
      </c>
      <c r="I19" s="24">
        <f t="shared" si="5"/>
        <v>0</v>
      </c>
      <c r="J19" s="24">
        <f t="shared" si="6"/>
        <v>0</v>
      </c>
      <c r="K19" s="24">
        <f t="shared" si="7"/>
        <v>0</v>
      </c>
      <c r="L19" s="18">
        <v>0</v>
      </c>
      <c r="M19" s="18">
        <v>0</v>
      </c>
      <c r="N19" s="18"/>
      <c r="O19" s="18"/>
      <c r="P19" s="18"/>
      <c r="Q19" s="18"/>
      <c r="R19" s="18">
        <v>0</v>
      </c>
      <c r="S19" s="18"/>
      <c r="T19" s="18"/>
      <c r="U19" s="18"/>
      <c r="V19" s="18"/>
      <c r="W19" s="18"/>
      <c r="X19" s="18"/>
      <c r="Y19" s="18"/>
      <c r="Z19" s="18"/>
      <c r="AA19" s="18"/>
      <c r="AB19" s="18">
        <v>0</v>
      </c>
      <c r="AC19" s="18"/>
      <c r="AD19" s="18">
        <v>0</v>
      </c>
      <c r="AE19" s="18">
        <v>3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>
        <v>1</v>
      </c>
      <c r="AP19" s="18"/>
      <c r="AQ19" s="18">
        <v>1</v>
      </c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20"/>
      <c r="CF19" s="19"/>
      <c r="CG19" s="19"/>
      <c r="CH19" s="19"/>
      <c r="CI19" s="19"/>
      <c r="CJ19" s="19"/>
      <c r="CK19" s="19"/>
      <c r="CL19" s="19"/>
      <c r="CM19" s="19"/>
      <c r="CN19" s="19"/>
      <c r="CO19" s="19"/>
    </row>
    <row r="20" spans="1:93" ht="16.5" thickBot="1">
      <c r="A20" s="21">
        <v>17</v>
      </c>
      <c r="B20" s="26" t="s">
        <v>118</v>
      </c>
      <c r="C20" s="23">
        <f t="shared" si="0"/>
        <v>88</v>
      </c>
      <c r="D20" s="24">
        <f t="shared" si="8"/>
        <v>26</v>
      </c>
      <c r="E20" s="24">
        <f t="shared" si="1"/>
        <v>11</v>
      </c>
      <c r="F20" s="24">
        <f t="shared" si="2"/>
        <v>8</v>
      </c>
      <c r="G20" s="24">
        <f t="shared" si="3"/>
        <v>22</v>
      </c>
      <c r="H20" s="24">
        <f t="shared" si="4"/>
        <v>9</v>
      </c>
      <c r="I20" s="24">
        <f t="shared" si="5"/>
        <v>0</v>
      </c>
      <c r="J20" s="24">
        <f t="shared" si="6"/>
        <v>0</v>
      </c>
      <c r="K20" s="24">
        <f t="shared" si="7"/>
        <v>12</v>
      </c>
      <c r="L20" s="18">
        <v>0</v>
      </c>
      <c r="M20" s="18">
        <v>2</v>
      </c>
      <c r="N20" s="18"/>
      <c r="O20" s="18">
        <v>4</v>
      </c>
      <c r="P20" s="18">
        <v>1</v>
      </c>
      <c r="Q20" s="18"/>
      <c r="R20" s="18">
        <v>7</v>
      </c>
      <c r="S20" s="18"/>
      <c r="T20" s="18"/>
      <c r="U20" s="18"/>
      <c r="V20" s="18"/>
      <c r="W20" s="18"/>
      <c r="X20" s="18">
        <v>2</v>
      </c>
      <c r="Y20" s="18">
        <v>0</v>
      </c>
      <c r="Z20" s="18">
        <v>4</v>
      </c>
      <c r="AA20" s="18"/>
      <c r="AB20" s="18">
        <v>6</v>
      </c>
      <c r="AC20" s="18"/>
      <c r="AD20" s="18">
        <v>0</v>
      </c>
      <c r="AE20" s="18">
        <v>0</v>
      </c>
      <c r="AF20" s="18"/>
      <c r="AG20" s="18"/>
      <c r="AH20" s="18"/>
      <c r="AI20" s="18"/>
      <c r="AJ20" s="18"/>
      <c r="AK20" s="18">
        <v>2</v>
      </c>
      <c r="AL20" s="18">
        <v>3</v>
      </c>
      <c r="AM20" s="18"/>
      <c r="AN20" s="18">
        <v>1</v>
      </c>
      <c r="AO20" s="18"/>
      <c r="AP20" s="18"/>
      <c r="AQ20" s="18"/>
      <c r="AR20" s="18"/>
      <c r="AS20" s="18">
        <v>10</v>
      </c>
      <c r="AT20" s="18">
        <v>1</v>
      </c>
      <c r="AU20" s="18"/>
      <c r="AV20" s="18">
        <v>2</v>
      </c>
      <c r="AW20" s="112">
        <v>1</v>
      </c>
      <c r="AX20" s="112">
        <v>3</v>
      </c>
      <c r="AY20" s="112">
        <v>1</v>
      </c>
      <c r="AZ20" s="112">
        <v>2</v>
      </c>
      <c r="BA20" s="112">
        <v>1</v>
      </c>
      <c r="BB20" s="112">
        <v>2</v>
      </c>
      <c r="BC20" s="112"/>
      <c r="BD20" s="113"/>
      <c r="BE20" s="113"/>
      <c r="BF20" s="113"/>
      <c r="BG20" s="113"/>
      <c r="BH20" s="113"/>
      <c r="BI20" s="113">
        <v>1</v>
      </c>
      <c r="BJ20" s="113">
        <v>2</v>
      </c>
      <c r="BK20" s="113">
        <v>2</v>
      </c>
      <c r="BL20" s="113">
        <v>6</v>
      </c>
      <c r="BM20" s="113"/>
      <c r="BN20" s="113"/>
      <c r="BO20" s="113"/>
      <c r="BP20" s="113">
        <v>3</v>
      </c>
      <c r="BQ20" s="113">
        <v>2</v>
      </c>
      <c r="BR20" s="113"/>
      <c r="BS20" s="113">
        <v>1</v>
      </c>
      <c r="BT20" s="113">
        <v>4</v>
      </c>
      <c r="BU20" s="113"/>
      <c r="BV20" s="113"/>
      <c r="BW20" s="113"/>
      <c r="BX20" s="113"/>
      <c r="BY20" s="113"/>
      <c r="BZ20" s="113">
        <v>1</v>
      </c>
      <c r="CA20" s="113">
        <v>1</v>
      </c>
      <c r="CB20" s="113"/>
      <c r="CC20" s="113"/>
      <c r="CD20" s="113"/>
      <c r="CE20" s="122"/>
      <c r="CF20" s="113">
        <v>2</v>
      </c>
      <c r="CG20" s="113"/>
      <c r="CH20" s="113">
        <v>1</v>
      </c>
      <c r="CI20" s="113"/>
      <c r="CJ20" s="113">
        <v>2</v>
      </c>
      <c r="CK20" s="113"/>
      <c r="CL20" s="113">
        <v>1</v>
      </c>
      <c r="CM20" s="113"/>
      <c r="CN20" s="113">
        <v>2</v>
      </c>
      <c r="CO20" s="113">
        <v>2</v>
      </c>
    </row>
    <row r="21" spans="1:93" ht="27.75" thickBot="1">
      <c r="A21" s="29"/>
      <c r="B21" s="30" t="s">
        <v>119</v>
      </c>
      <c r="C21" s="31">
        <f>SUM(C4:C20)</f>
        <v>1071</v>
      </c>
      <c r="D21" s="31">
        <f>SUM(D4:D20)</f>
        <v>486</v>
      </c>
      <c r="E21" s="31">
        <f t="shared" ref="E21:K21" si="9">SUM(E4:E20)</f>
        <v>113</v>
      </c>
      <c r="F21" s="31">
        <f t="shared" si="9"/>
        <v>42</v>
      </c>
      <c r="G21" s="31">
        <f t="shared" si="9"/>
        <v>209</v>
      </c>
      <c r="H21" s="31">
        <f t="shared" si="9"/>
        <v>137</v>
      </c>
      <c r="I21" s="31">
        <f t="shared" si="9"/>
        <v>15</v>
      </c>
      <c r="J21" s="31">
        <f t="shared" si="9"/>
        <v>28</v>
      </c>
      <c r="K21" s="31">
        <f t="shared" si="9"/>
        <v>41</v>
      </c>
      <c r="L21" s="33">
        <f>SUM(L4:L20)</f>
        <v>10</v>
      </c>
      <c r="M21" s="33">
        <f t="shared" ref="M21:CO21" si="10">SUM(M4:M20)</f>
        <v>26</v>
      </c>
      <c r="N21" s="33">
        <f t="shared" si="10"/>
        <v>8</v>
      </c>
      <c r="O21" s="33">
        <f t="shared" si="10"/>
        <v>32</v>
      </c>
      <c r="P21" s="33">
        <f t="shared" si="10"/>
        <v>6</v>
      </c>
      <c r="Q21" s="33">
        <f t="shared" si="10"/>
        <v>17</v>
      </c>
      <c r="R21" s="33">
        <f t="shared" si="10"/>
        <v>88</v>
      </c>
      <c r="S21" s="33">
        <f t="shared" si="10"/>
        <v>15</v>
      </c>
      <c r="T21" s="33">
        <f t="shared" si="10"/>
        <v>4</v>
      </c>
      <c r="U21" s="33">
        <f t="shared" si="10"/>
        <v>8</v>
      </c>
      <c r="V21" s="33">
        <f t="shared" si="10"/>
        <v>21</v>
      </c>
      <c r="W21" s="33">
        <f t="shared" si="10"/>
        <v>6</v>
      </c>
      <c r="X21" s="33">
        <f t="shared" si="10"/>
        <v>15</v>
      </c>
      <c r="Y21" s="33">
        <f t="shared" si="10"/>
        <v>17</v>
      </c>
      <c r="Z21" s="33">
        <f t="shared" si="10"/>
        <v>80</v>
      </c>
      <c r="AA21" s="33">
        <f t="shared" si="10"/>
        <v>12</v>
      </c>
      <c r="AB21" s="33">
        <f t="shared" si="10"/>
        <v>113</v>
      </c>
      <c r="AC21" s="33">
        <f t="shared" si="10"/>
        <v>1</v>
      </c>
      <c r="AD21" s="33">
        <f t="shared" si="10"/>
        <v>7</v>
      </c>
      <c r="AE21" s="32">
        <f t="shared" si="10"/>
        <v>30</v>
      </c>
      <c r="AF21" s="32">
        <f t="shared" si="10"/>
        <v>4</v>
      </c>
      <c r="AG21" s="32">
        <f t="shared" si="10"/>
        <v>3</v>
      </c>
      <c r="AH21" s="32">
        <f t="shared" si="10"/>
        <v>9</v>
      </c>
      <c r="AI21" s="32">
        <f t="shared" si="10"/>
        <v>14</v>
      </c>
      <c r="AJ21" s="32">
        <f t="shared" si="10"/>
        <v>4</v>
      </c>
      <c r="AK21" s="32">
        <f t="shared" si="10"/>
        <v>6</v>
      </c>
      <c r="AL21" s="32">
        <f t="shared" si="10"/>
        <v>24</v>
      </c>
      <c r="AM21" s="32">
        <f>SUM(AM4:AM20)</f>
        <v>1</v>
      </c>
      <c r="AN21" s="32">
        <f>SUM(AN4:AN20)</f>
        <v>1</v>
      </c>
      <c r="AO21" s="32">
        <f t="shared" ref="AO21:BS21" si="11">SUM(AO4:AO20)</f>
        <v>3</v>
      </c>
      <c r="AP21" s="32">
        <f t="shared" si="11"/>
        <v>4</v>
      </c>
      <c r="AQ21" s="32">
        <f t="shared" si="11"/>
        <v>3</v>
      </c>
      <c r="AR21" s="32">
        <f t="shared" si="11"/>
        <v>2</v>
      </c>
      <c r="AS21" s="32">
        <f t="shared" si="11"/>
        <v>42</v>
      </c>
      <c r="AT21" s="32">
        <f t="shared" si="11"/>
        <v>1</v>
      </c>
      <c r="AU21" s="32">
        <f t="shared" si="11"/>
        <v>3</v>
      </c>
      <c r="AV21" s="32">
        <f t="shared" si="11"/>
        <v>2</v>
      </c>
      <c r="AW21" s="114">
        <f t="shared" si="11"/>
        <v>9</v>
      </c>
      <c r="AX21" s="115">
        <f t="shared" si="11"/>
        <v>17</v>
      </c>
      <c r="AY21" s="115">
        <f t="shared" si="11"/>
        <v>5</v>
      </c>
      <c r="AZ21" s="115">
        <f t="shared" si="11"/>
        <v>7</v>
      </c>
      <c r="BA21" s="115">
        <f t="shared" si="11"/>
        <v>8</v>
      </c>
      <c r="BB21" s="115">
        <f t="shared" si="11"/>
        <v>8</v>
      </c>
      <c r="BC21" s="115">
        <f t="shared" si="11"/>
        <v>9</v>
      </c>
      <c r="BD21" s="115">
        <f t="shared" si="11"/>
        <v>0</v>
      </c>
      <c r="BE21" s="115">
        <f t="shared" si="11"/>
        <v>30</v>
      </c>
      <c r="BF21" s="115">
        <f t="shared" si="11"/>
        <v>11</v>
      </c>
      <c r="BG21" s="115">
        <f t="shared" si="11"/>
        <v>2</v>
      </c>
      <c r="BH21" s="115">
        <f t="shared" si="11"/>
        <v>23</v>
      </c>
      <c r="BI21" s="115">
        <f t="shared" si="11"/>
        <v>15</v>
      </c>
      <c r="BJ21" s="115">
        <f t="shared" si="11"/>
        <v>6</v>
      </c>
      <c r="BK21" s="115">
        <f t="shared" si="11"/>
        <v>10</v>
      </c>
      <c r="BL21" s="115">
        <f t="shared" si="11"/>
        <v>35</v>
      </c>
      <c r="BM21" s="115">
        <f t="shared" si="11"/>
        <v>12</v>
      </c>
      <c r="BN21" s="115">
        <f t="shared" si="11"/>
        <v>8</v>
      </c>
      <c r="BO21" s="115">
        <f t="shared" si="11"/>
        <v>13</v>
      </c>
      <c r="BP21" s="115">
        <f t="shared" si="11"/>
        <v>23</v>
      </c>
      <c r="BQ21" s="115">
        <f t="shared" si="11"/>
        <v>6</v>
      </c>
      <c r="BR21" s="115">
        <f t="shared" si="11"/>
        <v>28</v>
      </c>
      <c r="BS21" s="115">
        <f t="shared" si="11"/>
        <v>1</v>
      </c>
      <c r="BT21" s="115">
        <f t="shared" si="10"/>
        <v>14</v>
      </c>
      <c r="BU21" s="115">
        <f t="shared" si="10"/>
        <v>20</v>
      </c>
      <c r="BV21" s="115">
        <f t="shared" si="10"/>
        <v>47</v>
      </c>
      <c r="BW21" s="115">
        <f t="shared" si="10"/>
        <v>6</v>
      </c>
      <c r="BX21" s="115">
        <f t="shared" si="10"/>
        <v>2</v>
      </c>
      <c r="BY21" s="115">
        <f t="shared" si="10"/>
        <v>13</v>
      </c>
      <c r="BZ21" s="115">
        <f t="shared" si="10"/>
        <v>1</v>
      </c>
      <c r="CA21" s="115">
        <f t="shared" si="10"/>
        <v>6</v>
      </c>
      <c r="CB21" s="115">
        <f t="shared" si="10"/>
        <v>1</v>
      </c>
      <c r="CC21" s="115">
        <f t="shared" si="10"/>
        <v>2</v>
      </c>
      <c r="CD21" s="115">
        <f t="shared" si="10"/>
        <v>2</v>
      </c>
      <c r="CE21" s="115">
        <f t="shared" si="10"/>
        <v>3</v>
      </c>
      <c r="CF21" s="115">
        <f t="shared" si="10"/>
        <v>2</v>
      </c>
      <c r="CG21" s="115">
        <f t="shared" si="10"/>
        <v>2</v>
      </c>
      <c r="CH21" s="115">
        <f t="shared" si="10"/>
        <v>3</v>
      </c>
      <c r="CI21" s="115">
        <f t="shared" si="10"/>
        <v>3</v>
      </c>
      <c r="CJ21" s="115">
        <f t="shared" si="10"/>
        <v>4</v>
      </c>
      <c r="CK21" s="115">
        <f t="shared" si="10"/>
        <v>1</v>
      </c>
      <c r="CL21" s="115">
        <f t="shared" si="10"/>
        <v>1</v>
      </c>
      <c r="CM21" s="115">
        <f t="shared" si="10"/>
        <v>3</v>
      </c>
      <c r="CN21" s="115">
        <f t="shared" si="10"/>
        <v>3</v>
      </c>
      <c r="CO21" s="118">
        <f t="shared" si="10"/>
        <v>4</v>
      </c>
    </row>
    <row r="22" spans="1:93" ht="15.75">
      <c r="A22" s="21">
        <v>18</v>
      </c>
      <c r="B22" s="22" t="s">
        <v>120</v>
      </c>
      <c r="C22" s="23">
        <f t="shared" ref="C22:C31" si="12">SUM(L22:CO22)</f>
        <v>0</v>
      </c>
      <c r="D22" s="24">
        <f t="shared" si="8"/>
        <v>0</v>
      </c>
      <c r="E22" s="24">
        <f t="shared" ref="E22:E31" si="13">SUM(AE22+AF22+AG22+AH22+AI22+AJ22+AQ22+AS22+AT22+AU22)</f>
        <v>0</v>
      </c>
      <c r="F22" s="24">
        <f t="shared" ref="F22:F31" si="14">SUM(AK22+AL22+AN22+AO22+AP22+AR22+AV22)</f>
        <v>0</v>
      </c>
      <c r="G22" s="24">
        <f t="shared" ref="G22:G31" si="15">SUM(AW22:BL22,BS22,BY22)</f>
        <v>0</v>
      </c>
      <c r="H22" s="24">
        <f t="shared" ref="H22:H31" si="16">SUM(BN22+BO22+BP22+BT22+BU22+BV22+BW22+BQ22)</f>
        <v>0</v>
      </c>
      <c r="I22" s="24">
        <f t="shared" ref="I22:I31" si="17">SUM(AM22+BM22+BX22)</f>
        <v>0</v>
      </c>
      <c r="J22" s="24">
        <f t="shared" ref="J22:J31" si="18">SUM(BR22)</f>
        <v>0</v>
      </c>
      <c r="K22" s="24">
        <f t="shared" ref="K22:K31" si="19">SUM(BZ22:CO22)</f>
        <v>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16"/>
      <c r="AX22" s="116"/>
      <c r="AY22" s="116"/>
      <c r="AZ22" s="116"/>
      <c r="BA22" s="116"/>
      <c r="BB22" s="116"/>
      <c r="BC22" s="116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23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</row>
    <row r="23" spans="1:93" ht="15.75">
      <c r="A23" s="21">
        <v>19</v>
      </c>
      <c r="B23" s="22" t="s">
        <v>121</v>
      </c>
      <c r="C23" s="23">
        <f t="shared" si="12"/>
        <v>0</v>
      </c>
      <c r="D23" s="24">
        <f t="shared" si="8"/>
        <v>0</v>
      </c>
      <c r="E23" s="24">
        <f t="shared" si="13"/>
        <v>0</v>
      </c>
      <c r="F23" s="24">
        <f t="shared" si="14"/>
        <v>0</v>
      </c>
      <c r="G23" s="24">
        <f t="shared" si="15"/>
        <v>0</v>
      </c>
      <c r="H23" s="24">
        <f t="shared" si="16"/>
        <v>0</v>
      </c>
      <c r="I23" s="24">
        <f t="shared" si="17"/>
        <v>0</v>
      </c>
      <c r="J23" s="24">
        <f t="shared" si="18"/>
        <v>0</v>
      </c>
      <c r="K23" s="24">
        <f t="shared" si="19"/>
        <v>0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20"/>
      <c r="CF23" s="19"/>
      <c r="CG23" s="19"/>
      <c r="CH23" s="19"/>
      <c r="CI23" s="19"/>
      <c r="CJ23" s="19"/>
      <c r="CK23" s="19"/>
      <c r="CL23" s="19"/>
      <c r="CM23" s="19"/>
      <c r="CN23" s="19"/>
      <c r="CO23" s="19"/>
    </row>
    <row r="24" spans="1:93" ht="25.5">
      <c r="A24" s="21">
        <v>20</v>
      </c>
      <c r="B24" s="22" t="s">
        <v>122</v>
      </c>
      <c r="C24" s="23">
        <f t="shared" si="12"/>
        <v>0</v>
      </c>
      <c r="D24" s="24">
        <f t="shared" si="8"/>
        <v>0</v>
      </c>
      <c r="E24" s="24">
        <f t="shared" si="13"/>
        <v>0</v>
      </c>
      <c r="F24" s="24">
        <f t="shared" si="14"/>
        <v>0</v>
      </c>
      <c r="G24" s="24">
        <f t="shared" si="15"/>
        <v>0</v>
      </c>
      <c r="H24" s="24">
        <f t="shared" si="16"/>
        <v>0</v>
      </c>
      <c r="I24" s="24">
        <f t="shared" si="17"/>
        <v>0</v>
      </c>
      <c r="J24" s="24">
        <f t="shared" si="18"/>
        <v>0</v>
      </c>
      <c r="K24" s="24">
        <f t="shared" si="19"/>
        <v>0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20"/>
      <c r="CF24" s="19"/>
      <c r="CG24" s="19"/>
      <c r="CH24" s="19"/>
      <c r="CI24" s="19"/>
      <c r="CJ24" s="19"/>
      <c r="CK24" s="19"/>
      <c r="CL24" s="19"/>
      <c r="CM24" s="19"/>
      <c r="CN24" s="19"/>
      <c r="CO24" s="19"/>
    </row>
    <row r="25" spans="1:93" ht="25.5">
      <c r="A25" s="21">
        <v>21</v>
      </c>
      <c r="B25" s="22" t="s">
        <v>123</v>
      </c>
      <c r="C25" s="23">
        <f t="shared" si="12"/>
        <v>0</v>
      </c>
      <c r="D25" s="24">
        <f t="shared" si="8"/>
        <v>0</v>
      </c>
      <c r="E25" s="24">
        <f t="shared" si="13"/>
        <v>0</v>
      </c>
      <c r="F25" s="24">
        <f t="shared" si="14"/>
        <v>0</v>
      </c>
      <c r="G25" s="24">
        <f t="shared" si="15"/>
        <v>0</v>
      </c>
      <c r="H25" s="24">
        <f t="shared" si="16"/>
        <v>0</v>
      </c>
      <c r="I25" s="24">
        <f t="shared" si="17"/>
        <v>0</v>
      </c>
      <c r="J25" s="24">
        <f t="shared" si="18"/>
        <v>0</v>
      </c>
      <c r="K25" s="24">
        <f t="shared" si="19"/>
        <v>0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20"/>
      <c r="CF25" s="19"/>
      <c r="CG25" s="19"/>
      <c r="CH25" s="19"/>
      <c r="CI25" s="19"/>
      <c r="CJ25" s="19"/>
      <c r="CK25" s="19"/>
      <c r="CL25" s="19"/>
      <c r="CM25" s="19"/>
      <c r="CN25" s="19"/>
      <c r="CO25" s="19"/>
    </row>
    <row r="26" spans="1:93" ht="25.5">
      <c r="A26" s="21">
        <v>22</v>
      </c>
      <c r="B26" s="22" t="s">
        <v>124</v>
      </c>
      <c r="C26" s="23">
        <f t="shared" si="12"/>
        <v>0</v>
      </c>
      <c r="D26" s="24">
        <f t="shared" si="8"/>
        <v>0</v>
      </c>
      <c r="E26" s="24">
        <f t="shared" si="13"/>
        <v>0</v>
      </c>
      <c r="F26" s="24">
        <f t="shared" si="14"/>
        <v>0</v>
      </c>
      <c r="G26" s="24">
        <f t="shared" si="15"/>
        <v>0</v>
      </c>
      <c r="H26" s="24">
        <f t="shared" si="16"/>
        <v>0</v>
      </c>
      <c r="I26" s="24">
        <f t="shared" si="17"/>
        <v>0</v>
      </c>
      <c r="J26" s="24">
        <f t="shared" si="18"/>
        <v>0</v>
      </c>
      <c r="K26" s="24">
        <f t="shared" si="19"/>
        <v>0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20"/>
      <c r="CF26" s="19"/>
      <c r="CG26" s="19"/>
      <c r="CH26" s="19"/>
      <c r="CI26" s="19"/>
      <c r="CJ26" s="19"/>
      <c r="CK26" s="19"/>
      <c r="CL26" s="19"/>
      <c r="CM26" s="19"/>
      <c r="CN26" s="19"/>
      <c r="CO26" s="19"/>
    </row>
    <row r="27" spans="1:93" ht="25.5">
      <c r="A27" s="21">
        <v>23</v>
      </c>
      <c r="B27" s="22" t="s">
        <v>125</v>
      </c>
      <c r="C27" s="23">
        <f t="shared" si="12"/>
        <v>0</v>
      </c>
      <c r="D27" s="24">
        <f t="shared" si="8"/>
        <v>0</v>
      </c>
      <c r="E27" s="24">
        <f t="shared" si="13"/>
        <v>0</v>
      </c>
      <c r="F27" s="24">
        <f t="shared" si="14"/>
        <v>0</v>
      </c>
      <c r="G27" s="24">
        <f t="shared" si="15"/>
        <v>0</v>
      </c>
      <c r="H27" s="24">
        <f t="shared" si="16"/>
        <v>0</v>
      </c>
      <c r="I27" s="24">
        <f t="shared" si="17"/>
        <v>0</v>
      </c>
      <c r="J27" s="24">
        <f t="shared" si="18"/>
        <v>0</v>
      </c>
      <c r="K27" s="24">
        <f t="shared" si="19"/>
        <v>0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20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 ht="25.5">
      <c r="A28" s="21">
        <v>24</v>
      </c>
      <c r="B28" s="22" t="s">
        <v>126</v>
      </c>
      <c r="C28" s="23">
        <f t="shared" si="12"/>
        <v>0</v>
      </c>
      <c r="D28" s="24">
        <f t="shared" si="8"/>
        <v>0</v>
      </c>
      <c r="E28" s="24">
        <f t="shared" si="13"/>
        <v>0</v>
      </c>
      <c r="F28" s="24">
        <f t="shared" si="14"/>
        <v>0</v>
      </c>
      <c r="G28" s="24">
        <f t="shared" si="15"/>
        <v>0</v>
      </c>
      <c r="H28" s="24">
        <f t="shared" si="16"/>
        <v>0</v>
      </c>
      <c r="I28" s="24">
        <f t="shared" si="17"/>
        <v>0</v>
      </c>
      <c r="J28" s="24">
        <f t="shared" si="18"/>
        <v>0</v>
      </c>
      <c r="K28" s="24">
        <f t="shared" si="19"/>
        <v>0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20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ht="25.5">
      <c r="A29" s="21">
        <v>25</v>
      </c>
      <c r="B29" s="22" t="s">
        <v>127</v>
      </c>
      <c r="C29" s="23">
        <f t="shared" si="12"/>
        <v>0</v>
      </c>
      <c r="D29" s="24">
        <f t="shared" si="8"/>
        <v>0</v>
      </c>
      <c r="E29" s="24">
        <f t="shared" si="13"/>
        <v>0</v>
      </c>
      <c r="F29" s="24">
        <f t="shared" si="14"/>
        <v>0</v>
      </c>
      <c r="G29" s="24">
        <f t="shared" si="15"/>
        <v>0</v>
      </c>
      <c r="H29" s="24">
        <f t="shared" si="16"/>
        <v>0</v>
      </c>
      <c r="I29" s="24">
        <f t="shared" si="17"/>
        <v>0</v>
      </c>
      <c r="J29" s="24">
        <f t="shared" si="18"/>
        <v>0</v>
      </c>
      <c r="K29" s="24">
        <f t="shared" si="19"/>
        <v>0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20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ht="15.75">
      <c r="A30" s="21">
        <v>26</v>
      </c>
      <c r="B30" s="22" t="s">
        <v>128</v>
      </c>
      <c r="C30" s="23">
        <f t="shared" si="12"/>
        <v>0</v>
      </c>
      <c r="D30" s="24">
        <f t="shared" si="8"/>
        <v>0</v>
      </c>
      <c r="E30" s="24">
        <f t="shared" si="13"/>
        <v>0</v>
      </c>
      <c r="F30" s="24">
        <f t="shared" si="14"/>
        <v>0</v>
      </c>
      <c r="G30" s="24">
        <f t="shared" si="15"/>
        <v>0</v>
      </c>
      <c r="H30" s="24">
        <f t="shared" si="16"/>
        <v>0</v>
      </c>
      <c r="I30" s="24">
        <f t="shared" si="17"/>
        <v>0</v>
      </c>
      <c r="J30" s="24">
        <f t="shared" si="18"/>
        <v>0</v>
      </c>
      <c r="K30" s="24">
        <f t="shared" si="19"/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20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ht="16.5" thickBot="1">
      <c r="A31" s="21">
        <v>27</v>
      </c>
      <c r="B31" s="22" t="s">
        <v>129</v>
      </c>
      <c r="C31" s="23">
        <f t="shared" si="12"/>
        <v>0</v>
      </c>
      <c r="D31" s="24">
        <f t="shared" si="8"/>
        <v>0</v>
      </c>
      <c r="E31" s="24">
        <f t="shared" si="13"/>
        <v>0</v>
      </c>
      <c r="F31" s="24">
        <f t="shared" si="14"/>
        <v>0</v>
      </c>
      <c r="G31" s="24">
        <f t="shared" si="15"/>
        <v>0</v>
      </c>
      <c r="H31" s="24">
        <f t="shared" si="16"/>
        <v>0</v>
      </c>
      <c r="I31" s="24">
        <f t="shared" si="17"/>
        <v>0</v>
      </c>
      <c r="J31" s="24">
        <f t="shared" si="18"/>
        <v>0</v>
      </c>
      <c r="K31" s="24">
        <f t="shared" si="19"/>
        <v>0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12"/>
      <c r="AX31" s="112"/>
      <c r="AY31" s="112"/>
      <c r="AZ31" s="112"/>
      <c r="BA31" s="112"/>
      <c r="BB31" s="112"/>
      <c r="BC31" s="112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22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</row>
    <row r="32" spans="1:93" s="41" customFormat="1" ht="27.75" thickBot="1">
      <c r="A32" s="36"/>
      <c r="B32" s="37" t="s">
        <v>130</v>
      </c>
      <c r="C32" s="124">
        <f>SUM(C22:C31)</f>
        <v>0</v>
      </c>
      <c r="D32" s="38">
        <f>SUM(D22:D31)</f>
        <v>0</v>
      </c>
      <c r="E32" s="38">
        <f t="shared" ref="E32:K32" si="20">SUM(E22:E31)</f>
        <v>0</v>
      </c>
      <c r="F32" s="38">
        <f>SUM(F22:F31)</f>
        <v>0</v>
      </c>
      <c r="G32" s="38">
        <f t="shared" si="20"/>
        <v>0</v>
      </c>
      <c r="H32" s="38">
        <f t="shared" si="20"/>
        <v>0</v>
      </c>
      <c r="I32" s="38">
        <f>SUM(I22:I31)</f>
        <v>0</v>
      </c>
      <c r="J32" s="38">
        <f t="shared" si="20"/>
        <v>0</v>
      </c>
      <c r="K32" s="39">
        <f t="shared" si="20"/>
        <v>0</v>
      </c>
      <c r="L32" s="32">
        <f>SUM(L22:L31)</f>
        <v>0</v>
      </c>
      <c r="M32" s="32">
        <f t="shared" ref="M32:CO32" si="21">SUM(M22:M31)</f>
        <v>0</v>
      </c>
      <c r="N32" s="32">
        <f t="shared" si="21"/>
        <v>0</v>
      </c>
      <c r="O32" s="32">
        <f t="shared" si="21"/>
        <v>0</v>
      </c>
      <c r="P32" s="32">
        <f t="shared" si="21"/>
        <v>0</v>
      </c>
      <c r="Q32" s="32">
        <f t="shared" si="21"/>
        <v>0</v>
      </c>
      <c r="R32" s="32">
        <f t="shared" si="21"/>
        <v>0</v>
      </c>
      <c r="S32" s="32">
        <f t="shared" si="21"/>
        <v>0</v>
      </c>
      <c r="T32" s="32">
        <f t="shared" si="21"/>
        <v>0</v>
      </c>
      <c r="U32" s="32">
        <f t="shared" si="21"/>
        <v>0</v>
      </c>
      <c r="V32" s="32">
        <f t="shared" si="21"/>
        <v>0</v>
      </c>
      <c r="W32" s="32">
        <f t="shared" si="21"/>
        <v>0</v>
      </c>
      <c r="X32" s="32">
        <f t="shared" si="21"/>
        <v>0</v>
      </c>
      <c r="Y32" s="32">
        <f t="shared" si="21"/>
        <v>0</v>
      </c>
      <c r="Z32" s="32">
        <f t="shared" si="21"/>
        <v>0</v>
      </c>
      <c r="AA32" s="32">
        <f t="shared" si="21"/>
        <v>0</v>
      </c>
      <c r="AB32" s="32">
        <f t="shared" si="21"/>
        <v>0</v>
      </c>
      <c r="AC32" s="32">
        <f t="shared" si="21"/>
        <v>0</v>
      </c>
      <c r="AD32" s="32">
        <f t="shared" si="21"/>
        <v>0</v>
      </c>
      <c r="AE32" s="32">
        <f t="shared" si="21"/>
        <v>0</v>
      </c>
      <c r="AF32" s="32">
        <f t="shared" si="21"/>
        <v>0</v>
      </c>
      <c r="AG32" s="32">
        <f t="shared" si="21"/>
        <v>0</v>
      </c>
      <c r="AH32" s="32">
        <f t="shared" si="21"/>
        <v>0</v>
      </c>
      <c r="AI32" s="32">
        <f t="shared" si="21"/>
        <v>0</v>
      </c>
      <c r="AJ32" s="32">
        <f t="shared" si="21"/>
        <v>0</v>
      </c>
      <c r="AK32" s="32">
        <f t="shared" si="21"/>
        <v>0</v>
      </c>
      <c r="AL32" s="32">
        <f t="shared" si="21"/>
        <v>0</v>
      </c>
      <c r="AM32" s="32">
        <f t="shared" si="21"/>
        <v>0</v>
      </c>
      <c r="AN32" s="32">
        <f t="shared" si="21"/>
        <v>0</v>
      </c>
      <c r="AO32" s="32">
        <f t="shared" si="21"/>
        <v>0</v>
      </c>
      <c r="AP32" s="32">
        <f t="shared" si="21"/>
        <v>0</v>
      </c>
      <c r="AQ32" s="32">
        <f t="shared" si="21"/>
        <v>0</v>
      </c>
      <c r="AR32" s="32">
        <f t="shared" si="21"/>
        <v>0</v>
      </c>
      <c r="AS32" s="32">
        <f t="shared" si="21"/>
        <v>0</v>
      </c>
      <c r="AT32" s="32">
        <f t="shared" si="21"/>
        <v>0</v>
      </c>
      <c r="AU32" s="32">
        <f t="shared" si="21"/>
        <v>0</v>
      </c>
      <c r="AV32" s="32">
        <f t="shared" si="21"/>
        <v>0</v>
      </c>
      <c r="AW32" s="114">
        <f t="shared" si="21"/>
        <v>0</v>
      </c>
      <c r="AX32" s="115">
        <f t="shared" si="21"/>
        <v>0</v>
      </c>
      <c r="AY32" s="115">
        <f t="shared" si="21"/>
        <v>0</v>
      </c>
      <c r="AZ32" s="115">
        <f t="shared" si="21"/>
        <v>0</v>
      </c>
      <c r="BA32" s="115">
        <f t="shared" si="21"/>
        <v>0</v>
      </c>
      <c r="BB32" s="115">
        <f t="shared" si="21"/>
        <v>0</v>
      </c>
      <c r="BC32" s="115">
        <f t="shared" si="21"/>
        <v>0</v>
      </c>
      <c r="BD32" s="115">
        <f t="shared" si="21"/>
        <v>0</v>
      </c>
      <c r="BE32" s="115">
        <f t="shared" si="21"/>
        <v>0</v>
      </c>
      <c r="BF32" s="115">
        <f t="shared" si="21"/>
        <v>0</v>
      </c>
      <c r="BG32" s="115">
        <f t="shared" si="21"/>
        <v>0</v>
      </c>
      <c r="BH32" s="115">
        <f t="shared" si="21"/>
        <v>0</v>
      </c>
      <c r="BI32" s="115">
        <f t="shared" si="21"/>
        <v>0</v>
      </c>
      <c r="BJ32" s="115">
        <f t="shared" si="21"/>
        <v>0</v>
      </c>
      <c r="BK32" s="115">
        <f t="shared" si="21"/>
        <v>0</v>
      </c>
      <c r="BL32" s="115">
        <f t="shared" si="21"/>
        <v>0</v>
      </c>
      <c r="BM32" s="115">
        <f t="shared" si="21"/>
        <v>0</v>
      </c>
      <c r="BN32" s="115">
        <f t="shared" si="21"/>
        <v>0</v>
      </c>
      <c r="BO32" s="115">
        <f t="shared" si="21"/>
        <v>0</v>
      </c>
      <c r="BP32" s="115">
        <f t="shared" si="21"/>
        <v>0</v>
      </c>
      <c r="BQ32" s="115">
        <f t="shared" si="21"/>
        <v>0</v>
      </c>
      <c r="BR32" s="115">
        <f t="shared" si="21"/>
        <v>0</v>
      </c>
      <c r="BS32" s="115">
        <f t="shared" si="21"/>
        <v>0</v>
      </c>
      <c r="BT32" s="115">
        <f t="shared" si="21"/>
        <v>0</v>
      </c>
      <c r="BU32" s="115">
        <f t="shared" si="21"/>
        <v>0</v>
      </c>
      <c r="BV32" s="115">
        <f t="shared" si="21"/>
        <v>0</v>
      </c>
      <c r="BW32" s="115">
        <f t="shared" si="21"/>
        <v>0</v>
      </c>
      <c r="BX32" s="115">
        <f t="shared" si="21"/>
        <v>0</v>
      </c>
      <c r="BY32" s="115">
        <f t="shared" si="21"/>
        <v>0</v>
      </c>
      <c r="BZ32" s="115">
        <f t="shared" si="21"/>
        <v>0</v>
      </c>
      <c r="CA32" s="115">
        <f t="shared" si="21"/>
        <v>0</v>
      </c>
      <c r="CB32" s="115">
        <f t="shared" si="21"/>
        <v>0</v>
      </c>
      <c r="CC32" s="115">
        <f t="shared" si="21"/>
        <v>0</v>
      </c>
      <c r="CD32" s="115">
        <f t="shared" si="21"/>
        <v>0</v>
      </c>
      <c r="CE32" s="115">
        <f t="shared" si="21"/>
        <v>0</v>
      </c>
      <c r="CF32" s="115">
        <f t="shared" si="21"/>
        <v>0</v>
      </c>
      <c r="CG32" s="115">
        <f t="shared" si="21"/>
        <v>0</v>
      </c>
      <c r="CH32" s="115">
        <f t="shared" si="21"/>
        <v>0</v>
      </c>
      <c r="CI32" s="115">
        <f t="shared" si="21"/>
        <v>0</v>
      </c>
      <c r="CJ32" s="115">
        <f t="shared" si="21"/>
        <v>0</v>
      </c>
      <c r="CK32" s="115">
        <f t="shared" si="21"/>
        <v>0</v>
      </c>
      <c r="CL32" s="115">
        <f t="shared" si="21"/>
        <v>0</v>
      </c>
      <c r="CM32" s="115">
        <f t="shared" si="21"/>
        <v>0</v>
      </c>
      <c r="CN32" s="115">
        <f t="shared" si="21"/>
        <v>0</v>
      </c>
      <c r="CO32" s="118">
        <f t="shared" si="21"/>
        <v>0</v>
      </c>
    </row>
    <row r="33" spans="1:93" ht="15.75">
      <c r="A33" s="21">
        <v>28</v>
      </c>
      <c r="B33" s="22" t="s">
        <v>131</v>
      </c>
      <c r="C33" s="23">
        <f>SUM(L33:CO33)</f>
        <v>0</v>
      </c>
      <c r="D33" s="24">
        <f t="shared" si="8"/>
        <v>0</v>
      </c>
      <c r="E33" s="24">
        <f t="shared" ref="E33:E36" si="22">SUM(AE33+AF33+AG33+AH33+AI33+AJ33+AQ33+AS33+AT33+AU33)</f>
        <v>0</v>
      </c>
      <c r="F33" s="24">
        <f t="shared" ref="F33:F36" si="23">SUM(AF33+AG33)</f>
        <v>0</v>
      </c>
      <c r="G33" s="24">
        <f t="shared" ref="G33:G36" si="24">SUM(AW33:BL33,BS33,BY33)</f>
        <v>0</v>
      </c>
      <c r="H33" s="24">
        <f t="shared" ref="H33:H36" si="25">SUM(BN33+BO33+BP33+BT33+BU33+BV33+BW33+BQ33)</f>
        <v>0</v>
      </c>
      <c r="I33" s="24">
        <f t="shared" ref="I33:I36" si="26">SUM(AM33+BM33+BX33)</f>
        <v>0</v>
      </c>
      <c r="J33" s="24">
        <f t="shared" ref="J33:J36" si="27">SUM(BR33)</f>
        <v>0</v>
      </c>
      <c r="K33" s="24">
        <f t="shared" ref="K33:K36" si="28">SUM(BZ33:CO33)</f>
        <v>0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16"/>
      <c r="AX33" s="116"/>
      <c r="AY33" s="116"/>
      <c r="AZ33" s="116"/>
      <c r="BA33" s="116"/>
      <c r="BB33" s="116"/>
      <c r="BC33" s="116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23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</row>
    <row r="34" spans="1:93" ht="15.75">
      <c r="A34" s="21">
        <v>29</v>
      </c>
      <c r="B34" s="22" t="s">
        <v>132</v>
      </c>
      <c r="C34" s="23">
        <f>SUM(L34:CO34)</f>
        <v>0</v>
      </c>
      <c r="D34" s="24">
        <f t="shared" si="8"/>
        <v>0</v>
      </c>
      <c r="E34" s="24">
        <f t="shared" si="22"/>
        <v>0</v>
      </c>
      <c r="F34" s="24">
        <f t="shared" si="23"/>
        <v>0</v>
      </c>
      <c r="G34" s="24">
        <f t="shared" si="24"/>
        <v>0</v>
      </c>
      <c r="H34" s="24">
        <f t="shared" si="25"/>
        <v>0</v>
      </c>
      <c r="I34" s="24">
        <f t="shared" si="26"/>
        <v>0</v>
      </c>
      <c r="J34" s="24">
        <f t="shared" si="27"/>
        <v>0</v>
      </c>
      <c r="K34" s="24">
        <f t="shared" si="28"/>
        <v>0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20"/>
      <c r="CF34" s="19"/>
      <c r="CG34" s="19"/>
      <c r="CH34" s="19"/>
      <c r="CI34" s="19"/>
      <c r="CJ34" s="19"/>
      <c r="CK34" s="19"/>
      <c r="CL34" s="19"/>
      <c r="CM34" s="19"/>
      <c r="CN34" s="19"/>
      <c r="CO34" s="19"/>
    </row>
    <row r="35" spans="1:93" ht="15.75">
      <c r="A35" s="21">
        <v>30</v>
      </c>
      <c r="B35" s="22" t="s">
        <v>133</v>
      </c>
      <c r="C35" s="23">
        <f>SUM(L35:CO35)</f>
        <v>0</v>
      </c>
      <c r="D35" s="24">
        <f t="shared" si="8"/>
        <v>0</v>
      </c>
      <c r="E35" s="24">
        <f t="shared" si="22"/>
        <v>0</v>
      </c>
      <c r="F35" s="24">
        <f t="shared" si="23"/>
        <v>0</v>
      </c>
      <c r="G35" s="24">
        <f t="shared" si="24"/>
        <v>0</v>
      </c>
      <c r="H35" s="24">
        <f t="shared" si="25"/>
        <v>0</v>
      </c>
      <c r="I35" s="24">
        <f t="shared" si="26"/>
        <v>0</v>
      </c>
      <c r="J35" s="24">
        <f t="shared" si="27"/>
        <v>0</v>
      </c>
      <c r="K35" s="24">
        <f t="shared" si="28"/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20"/>
      <c r="CF35" s="19"/>
      <c r="CG35" s="19"/>
      <c r="CH35" s="19"/>
      <c r="CI35" s="19"/>
      <c r="CJ35" s="19"/>
      <c r="CK35" s="19"/>
      <c r="CL35" s="19"/>
      <c r="CM35" s="19"/>
      <c r="CN35" s="19"/>
      <c r="CO35" s="19"/>
    </row>
    <row r="36" spans="1:93" ht="16.5" thickBot="1">
      <c r="A36" s="21">
        <v>31</v>
      </c>
      <c r="B36" s="22" t="s">
        <v>134</v>
      </c>
      <c r="C36" s="23">
        <f>SUM(L36:CO36)</f>
        <v>0</v>
      </c>
      <c r="D36" s="24">
        <f t="shared" si="8"/>
        <v>0</v>
      </c>
      <c r="E36" s="24">
        <f t="shared" si="22"/>
        <v>0</v>
      </c>
      <c r="F36" s="24">
        <f t="shared" si="23"/>
        <v>0</v>
      </c>
      <c r="G36" s="24">
        <f t="shared" si="24"/>
        <v>0</v>
      </c>
      <c r="H36" s="24">
        <f t="shared" si="25"/>
        <v>0</v>
      </c>
      <c r="I36" s="24">
        <f t="shared" si="26"/>
        <v>0</v>
      </c>
      <c r="J36" s="24">
        <f t="shared" si="27"/>
        <v>0</v>
      </c>
      <c r="K36" s="24">
        <f t="shared" si="28"/>
        <v>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12"/>
      <c r="AX36" s="112"/>
      <c r="AY36" s="112"/>
      <c r="AZ36" s="112"/>
      <c r="BA36" s="112"/>
      <c r="BB36" s="112"/>
      <c r="BC36" s="112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22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</row>
    <row r="37" spans="1:93" s="41" customFormat="1" ht="41.25" thickBot="1">
      <c r="A37" s="36"/>
      <c r="B37" s="37" t="s">
        <v>135</v>
      </c>
      <c r="C37" s="124">
        <f>SUM(C33:C36)</f>
        <v>0</v>
      </c>
      <c r="D37" s="38">
        <f>SUM(D33:D36)</f>
        <v>0</v>
      </c>
      <c r="E37" s="38">
        <f t="shared" ref="E37:J37" si="29">SUM(E33:E36)</f>
        <v>0</v>
      </c>
      <c r="F37" s="38">
        <f t="shared" si="29"/>
        <v>0</v>
      </c>
      <c r="G37" s="38">
        <f t="shared" si="29"/>
        <v>0</v>
      </c>
      <c r="H37" s="38">
        <f t="shared" si="29"/>
        <v>0</v>
      </c>
      <c r="I37" s="38">
        <f t="shared" si="29"/>
        <v>0</v>
      </c>
      <c r="J37" s="38">
        <f t="shared" si="29"/>
        <v>0</v>
      </c>
      <c r="K37" s="38">
        <f>SUM(K33:K36)</f>
        <v>0</v>
      </c>
      <c r="L37" s="32">
        <f>SUM(L33:L36)</f>
        <v>0</v>
      </c>
      <c r="M37" s="32">
        <f t="shared" ref="M37:CO37" si="30">SUM(M33:M36)</f>
        <v>0</v>
      </c>
      <c r="N37" s="32">
        <f t="shared" si="30"/>
        <v>0</v>
      </c>
      <c r="O37" s="32">
        <f t="shared" si="30"/>
        <v>0</v>
      </c>
      <c r="P37" s="32">
        <f t="shared" si="30"/>
        <v>0</v>
      </c>
      <c r="Q37" s="32">
        <f t="shared" si="30"/>
        <v>0</v>
      </c>
      <c r="R37" s="32">
        <f t="shared" si="30"/>
        <v>0</v>
      </c>
      <c r="S37" s="32">
        <f t="shared" si="30"/>
        <v>0</v>
      </c>
      <c r="T37" s="32">
        <f t="shared" si="30"/>
        <v>0</v>
      </c>
      <c r="U37" s="32">
        <f t="shared" si="30"/>
        <v>0</v>
      </c>
      <c r="V37" s="32">
        <f t="shared" si="30"/>
        <v>0</v>
      </c>
      <c r="W37" s="32">
        <f>SUM(W33:W36)</f>
        <v>0</v>
      </c>
      <c r="X37" s="32">
        <f t="shared" si="30"/>
        <v>0</v>
      </c>
      <c r="Y37" s="32">
        <f t="shared" si="30"/>
        <v>0</v>
      </c>
      <c r="Z37" s="32">
        <f t="shared" si="30"/>
        <v>0</v>
      </c>
      <c r="AA37" s="32">
        <f t="shared" si="30"/>
        <v>0</v>
      </c>
      <c r="AB37" s="32">
        <f t="shared" si="30"/>
        <v>0</v>
      </c>
      <c r="AC37" s="32">
        <f t="shared" si="30"/>
        <v>0</v>
      </c>
      <c r="AD37" s="32">
        <f t="shared" si="30"/>
        <v>0</v>
      </c>
      <c r="AE37" s="32">
        <f t="shared" si="30"/>
        <v>0</v>
      </c>
      <c r="AF37" s="32">
        <f t="shared" si="30"/>
        <v>0</v>
      </c>
      <c r="AG37" s="32">
        <f t="shared" si="30"/>
        <v>0</v>
      </c>
      <c r="AH37" s="32">
        <f t="shared" si="30"/>
        <v>0</v>
      </c>
      <c r="AI37" s="32">
        <f t="shared" si="30"/>
        <v>0</v>
      </c>
      <c r="AJ37" s="32">
        <f t="shared" si="30"/>
        <v>0</v>
      </c>
      <c r="AK37" s="32">
        <f t="shared" si="30"/>
        <v>0</v>
      </c>
      <c r="AL37" s="32">
        <f t="shared" si="30"/>
        <v>0</v>
      </c>
      <c r="AM37" s="32">
        <f t="shared" si="30"/>
        <v>0</v>
      </c>
      <c r="AN37" s="32">
        <f t="shared" si="30"/>
        <v>0</v>
      </c>
      <c r="AO37" s="32">
        <f t="shared" si="30"/>
        <v>0</v>
      </c>
      <c r="AP37" s="32">
        <f t="shared" si="30"/>
        <v>0</v>
      </c>
      <c r="AQ37" s="32">
        <f t="shared" si="30"/>
        <v>0</v>
      </c>
      <c r="AR37" s="32">
        <f t="shared" si="30"/>
        <v>0</v>
      </c>
      <c r="AS37" s="32">
        <f t="shared" si="30"/>
        <v>0</v>
      </c>
      <c r="AT37" s="32">
        <f t="shared" si="30"/>
        <v>0</v>
      </c>
      <c r="AU37" s="32">
        <f t="shared" si="30"/>
        <v>0</v>
      </c>
      <c r="AV37" s="32">
        <f t="shared" si="30"/>
        <v>0</v>
      </c>
      <c r="AW37" s="114">
        <f t="shared" si="30"/>
        <v>0</v>
      </c>
      <c r="AX37" s="115">
        <f t="shared" si="30"/>
        <v>0</v>
      </c>
      <c r="AY37" s="115">
        <f t="shared" si="30"/>
        <v>0</v>
      </c>
      <c r="AZ37" s="115">
        <f t="shared" si="30"/>
        <v>0</v>
      </c>
      <c r="BA37" s="115">
        <f t="shared" si="30"/>
        <v>0</v>
      </c>
      <c r="BB37" s="115">
        <f t="shared" si="30"/>
        <v>0</v>
      </c>
      <c r="BC37" s="115">
        <f t="shared" si="30"/>
        <v>0</v>
      </c>
      <c r="BD37" s="115">
        <f t="shared" si="30"/>
        <v>0</v>
      </c>
      <c r="BE37" s="115">
        <f t="shared" si="30"/>
        <v>0</v>
      </c>
      <c r="BF37" s="115">
        <f t="shared" si="30"/>
        <v>0</v>
      </c>
      <c r="BG37" s="115">
        <f t="shared" si="30"/>
        <v>0</v>
      </c>
      <c r="BH37" s="115">
        <f t="shared" si="30"/>
        <v>0</v>
      </c>
      <c r="BI37" s="115">
        <f t="shared" si="30"/>
        <v>0</v>
      </c>
      <c r="BJ37" s="115">
        <f t="shared" si="30"/>
        <v>0</v>
      </c>
      <c r="BK37" s="115">
        <f t="shared" si="30"/>
        <v>0</v>
      </c>
      <c r="BL37" s="115">
        <f t="shared" si="30"/>
        <v>0</v>
      </c>
      <c r="BM37" s="115">
        <f t="shared" si="30"/>
        <v>0</v>
      </c>
      <c r="BN37" s="115">
        <f t="shared" si="30"/>
        <v>0</v>
      </c>
      <c r="BO37" s="115">
        <f t="shared" si="30"/>
        <v>0</v>
      </c>
      <c r="BP37" s="115">
        <f t="shared" si="30"/>
        <v>0</v>
      </c>
      <c r="BQ37" s="115">
        <f t="shared" si="30"/>
        <v>0</v>
      </c>
      <c r="BR37" s="115">
        <f t="shared" si="30"/>
        <v>0</v>
      </c>
      <c r="BS37" s="115">
        <f t="shared" si="30"/>
        <v>0</v>
      </c>
      <c r="BT37" s="115">
        <f t="shared" si="30"/>
        <v>0</v>
      </c>
      <c r="BU37" s="115">
        <f t="shared" si="30"/>
        <v>0</v>
      </c>
      <c r="BV37" s="115">
        <f t="shared" si="30"/>
        <v>0</v>
      </c>
      <c r="BW37" s="115">
        <f>SUM(BW33:BW36)</f>
        <v>0</v>
      </c>
      <c r="BX37" s="115">
        <f t="shared" ref="BX37:CB37" si="31">SUM(BX33:BX36)</f>
        <v>0</v>
      </c>
      <c r="BY37" s="115">
        <f t="shared" si="31"/>
        <v>0</v>
      </c>
      <c r="BZ37" s="115">
        <f t="shared" si="31"/>
        <v>0</v>
      </c>
      <c r="CA37" s="115">
        <f t="shared" si="31"/>
        <v>0</v>
      </c>
      <c r="CB37" s="115">
        <f t="shared" si="31"/>
        <v>0</v>
      </c>
      <c r="CC37" s="115">
        <f t="shared" si="30"/>
        <v>0</v>
      </c>
      <c r="CD37" s="115">
        <f t="shared" si="30"/>
        <v>0</v>
      </c>
      <c r="CE37" s="115">
        <f t="shared" si="30"/>
        <v>0</v>
      </c>
      <c r="CF37" s="115">
        <f t="shared" si="30"/>
        <v>0</v>
      </c>
      <c r="CG37" s="115">
        <f t="shared" si="30"/>
        <v>0</v>
      </c>
      <c r="CH37" s="115">
        <f t="shared" si="30"/>
        <v>0</v>
      </c>
      <c r="CI37" s="115">
        <f t="shared" si="30"/>
        <v>0</v>
      </c>
      <c r="CJ37" s="115">
        <f t="shared" si="30"/>
        <v>0</v>
      </c>
      <c r="CK37" s="115">
        <f t="shared" si="30"/>
        <v>0</v>
      </c>
      <c r="CL37" s="115">
        <f t="shared" si="30"/>
        <v>0</v>
      </c>
      <c r="CM37" s="115">
        <f t="shared" si="30"/>
        <v>0</v>
      </c>
      <c r="CN37" s="115">
        <f t="shared" si="30"/>
        <v>0</v>
      </c>
      <c r="CO37" s="118">
        <f t="shared" si="30"/>
        <v>0</v>
      </c>
    </row>
    <row r="38" spans="1:93" s="41" customFormat="1" ht="16.5" thickBot="1">
      <c r="A38" s="42"/>
      <c r="B38" s="43" t="s">
        <v>136</v>
      </c>
      <c r="C38" s="44">
        <f>C32+C21</f>
        <v>1071</v>
      </c>
      <c r="D38" s="45">
        <f>D32+D21+D37</f>
        <v>486</v>
      </c>
      <c r="E38" s="46">
        <f t="shared" ref="E38:K38" si="32">E32+E21+E37</f>
        <v>113</v>
      </c>
      <c r="F38" s="46">
        <f t="shared" si="32"/>
        <v>42</v>
      </c>
      <c r="G38" s="46">
        <f t="shared" si="32"/>
        <v>209</v>
      </c>
      <c r="H38" s="46">
        <f t="shared" si="32"/>
        <v>137</v>
      </c>
      <c r="I38" s="46">
        <f t="shared" si="32"/>
        <v>15</v>
      </c>
      <c r="J38" s="46">
        <f t="shared" si="32"/>
        <v>28</v>
      </c>
      <c r="K38" s="44">
        <f t="shared" si="32"/>
        <v>41</v>
      </c>
      <c r="L38" s="47">
        <f>L32+L21+L37</f>
        <v>10</v>
      </c>
      <c r="M38" s="47">
        <f t="shared" ref="M38:CO38" si="33">M32+M21+M37</f>
        <v>26</v>
      </c>
      <c r="N38" s="47">
        <f t="shared" si="33"/>
        <v>8</v>
      </c>
      <c r="O38" s="47">
        <f t="shared" si="33"/>
        <v>32</v>
      </c>
      <c r="P38" s="47">
        <f t="shared" si="33"/>
        <v>6</v>
      </c>
      <c r="Q38" s="47">
        <f t="shared" si="33"/>
        <v>17</v>
      </c>
      <c r="R38" s="47">
        <f t="shared" si="33"/>
        <v>88</v>
      </c>
      <c r="S38" s="47">
        <f t="shared" si="33"/>
        <v>15</v>
      </c>
      <c r="T38" s="47">
        <f t="shared" si="33"/>
        <v>4</v>
      </c>
      <c r="U38" s="47">
        <f t="shared" si="33"/>
        <v>8</v>
      </c>
      <c r="V38" s="47">
        <f t="shared" si="33"/>
        <v>21</v>
      </c>
      <c r="W38" s="47">
        <f t="shared" si="33"/>
        <v>6</v>
      </c>
      <c r="X38" s="47">
        <f t="shared" si="33"/>
        <v>15</v>
      </c>
      <c r="Y38" s="47">
        <f t="shared" si="33"/>
        <v>17</v>
      </c>
      <c r="Z38" s="47">
        <f t="shared" si="33"/>
        <v>80</v>
      </c>
      <c r="AA38" s="47">
        <f t="shared" si="33"/>
        <v>12</v>
      </c>
      <c r="AB38" s="47">
        <f t="shared" si="33"/>
        <v>113</v>
      </c>
      <c r="AC38" s="47">
        <f t="shared" si="33"/>
        <v>1</v>
      </c>
      <c r="AD38" s="47">
        <f t="shared" si="33"/>
        <v>7</v>
      </c>
      <c r="AE38" s="47">
        <f t="shared" si="33"/>
        <v>30</v>
      </c>
      <c r="AF38" s="47">
        <f t="shared" si="33"/>
        <v>4</v>
      </c>
      <c r="AG38" s="47">
        <f t="shared" si="33"/>
        <v>3</v>
      </c>
      <c r="AH38" s="47">
        <f t="shared" si="33"/>
        <v>9</v>
      </c>
      <c r="AI38" s="47">
        <f t="shared" si="33"/>
        <v>14</v>
      </c>
      <c r="AJ38" s="47">
        <f t="shared" si="33"/>
        <v>4</v>
      </c>
      <c r="AK38" s="47">
        <f t="shared" si="33"/>
        <v>6</v>
      </c>
      <c r="AL38" s="47">
        <f t="shared" si="33"/>
        <v>24</v>
      </c>
      <c r="AM38" s="47">
        <f t="shared" si="33"/>
        <v>1</v>
      </c>
      <c r="AN38" s="47">
        <f t="shared" si="33"/>
        <v>1</v>
      </c>
      <c r="AO38" s="47">
        <f t="shared" si="33"/>
        <v>3</v>
      </c>
      <c r="AP38" s="47">
        <f t="shared" si="33"/>
        <v>4</v>
      </c>
      <c r="AQ38" s="47">
        <f t="shared" si="33"/>
        <v>3</v>
      </c>
      <c r="AR38" s="47">
        <f t="shared" si="33"/>
        <v>2</v>
      </c>
      <c r="AS38" s="47">
        <f t="shared" si="33"/>
        <v>42</v>
      </c>
      <c r="AT38" s="47">
        <f t="shared" si="33"/>
        <v>1</v>
      </c>
      <c r="AU38" s="47">
        <f t="shared" si="33"/>
        <v>3</v>
      </c>
      <c r="AV38" s="47">
        <f t="shared" si="33"/>
        <v>2</v>
      </c>
      <c r="AW38" s="119">
        <f t="shared" si="33"/>
        <v>9</v>
      </c>
      <c r="AX38" s="119">
        <f t="shared" si="33"/>
        <v>17</v>
      </c>
      <c r="AY38" s="119">
        <f t="shared" si="33"/>
        <v>5</v>
      </c>
      <c r="AZ38" s="119">
        <f t="shared" si="33"/>
        <v>7</v>
      </c>
      <c r="BA38" s="119">
        <f t="shared" si="33"/>
        <v>8</v>
      </c>
      <c r="BB38" s="119">
        <f t="shared" si="33"/>
        <v>8</v>
      </c>
      <c r="BC38" s="119">
        <f t="shared" si="33"/>
        <v>9</v>
      </c>
      <c r="BD38" s="119">
        <f t="shared" si="33"/>
        <v>0</v>
      </c>
      <c r="BE38" s="119">
        <f t="shared" si="33"/>
        <v>30</v>
      </c>
      <c r="BF38" s="119">
        <f t="shared" si="33"/>
        <v>11</v>
      </c>
      <c r="BG38" s="119">
        <f t="shared" si="33"/>
        <v>2</v>
      </c>
      <c r="BH38" s="119">
        <f t="shared" si="33"/>
        <v>23</v>
      </c>
      <c r="BI38" s="119">
        <f t="shared" si="33"/>
        <v>15</v>
      </c>
      <c r="BJ38" s="119">
        <f t="shared" si="33"/>
        <v>6</v>
      </c>
      <c r="BK38" s="119">
        <f t="shared" si="33"/>
        <v>10</v>
      </c>
      <c r="BL38" s="119">
        <f t="shared" si="33"/>
        <v>35</v>
      </c>
      <c r="BM38" s="119">
        <f t="shared" si="33"/>
        <v>12</v>
      </c>
      <c r="BN38" s="119">
        <f t="shared" si="33"/>
        <v>8</v>
      </c>
      <c r="BO38" s="119">
        <f t="shared" si="33"/>
        <v>13</v>
      </c>
      <c r="BP38" s="119">
        <f t="shared" si="33"/>
        <v>23</v>
      </c>
      <c r="BQ38" s="119">
        <f t="shared" si="33"/>
        <v>6</v>
      </c>
      <c r="BR38" s="119">
        <f t="shared" si="33"/>
        <v>28</v>
      </c>
      <c r="BS38" s="119">
        <f t="shared" si="33"/>
        <v>1</v>
      </c>
      <c r="BT38" s="119">
        <f t="shared" si="33"/>
        <v>14</v>
      </c>
      <c r="BU38" s="119">
        <f t="shared" si="33"/>
        <v>20</v>
      </c>
      <c r="BV38" s="119">
        <f t="shared" si="33"/>
        <v>47</v>
      </c>
      <c r="BW38" s="119">
        <f t="shared" si="33"/>
        <v>6</v>
      </c>
      <c r="BX38" s="119">
        <f t="shared" si="33"/>
        <v>2</v>
      </c>
      <c r="BY38" s="119">
        <f t="shared" si="33"/>
        <v>13</v>
      </c>
      <c r="BZ38" s="119">
        <f t="shared" si="33"/>
        <v>1</v>
      </c>
      <c r="CA38" s="119">
        <f t="shared" si="33"/>
        <v>6</v>
      </c>
      <c r="CB38" s="119">
        <f t="shared" si="33"/>
        <v>1</v>
      </c>
      <c r="CC38" s="119">
        <f t="shared" si="33"/>
        <v>2</v>
      </c>
      <c r="CD38" s="119">
        <f t="shared" si="33"/>
        <v>2</v>
      </c>
      <c r="CE38" s="119">
        <f t="shared" si="33"/>
        <v>3</v>
      </c>
      <c r="CF38" s="119">
        <f t="shared" si="33"/>
        <v>2</v>
      </c>
      <c r="CG38" s="119">
        <f t="shared" si="33"/>
        <v>2</v>
      </c>
      <c r="CH38" s="119">
        <f t="shared" si="33"/>
        <v>3</v>
      </c>
      <c r="CI38" s="119">
        <f>CI32+CI21+CI37</f>
        <v>3</v>
      </c>
      <c r="CJ38" s="119">
        <f t="shared" si="33"/>
        <v>4</v>
      </c>
      <c r="CK38" s="119">
        <f t="shared" si="33"/>
        <v>1</v>
      </c>
      <c r="CL38" s="119">
        <f t="shared" si="33"/>
        <v>1</v>
      </c>
      <c r="CM38" s="119">
        <f t="shared" si="33"/>
        <v>3</v>
      </c>
      <c r="CN38" s="119">
        <f t="shared" si="33"/>
        <v>3</v>
      </c>
      <c r="CO38" s="119">
        <f t="shared" si="33"/>
        <v>4</v>
      </c>
    </row>
    <row r="39" spans="1:93" ht="15.75">
      <c r="C39" s="48"/>
      <c r="D39" s="48"/>
      <c r="E39" s="48"/>
      <c r="F39" s="48"/>
      <c r="G39" s="48"/>
      <c r="H39" s="48"/>
      <c r="I39" s="48"/>
      <c r="J39" s="48"/>
      <c r="K39" s="48"/>
      <c r="AL39" s="49"/>
    </row>
  </sheetData>
  <mergeCells count="1">
    <mergeCell ref="A1:O1"/>
  </mergeCells>
  <conditionalFormatting sqref="L4:BC20 L33:BC36 L22:BC31 L21:AB21">
    <cfRule type="cellIs" dxfId="2" priority="2" operator="equal">
      <formula>0</formula>
    </cfRule>
  </conditionalFormatting>
  <conditionalFormatting sqref="AC21:AD21">
    <cfRule type="cellIs" dxfId="1" priority="1" operator="equal">
      <formula>0</formula>
    </cfRule>
  </conditionalFormatting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X39"/>
  <sheetViews>
    <sheetView zoomScale="80" zoomScaleNormal="80" workbookViewId="0">
      <selection activeCell="A3" sqref="A3:K38"/>
    </sheetView>
  </sheetViews>
  <sheetFormatPr defaultColWidth="8.85546875" defaultRowHeight="12.75"/>
  <cols>
    <col min="1" max="1" width="4.7109375" style="1" customWidth="1"/>
    <col min="2" max="2" width="36.28515625" style="2" customWidth="1"/>
    <col min="3" max="3" width="13.42578125" style="3" customWidth="1"/>
    <col min="4" max="4" width="9.7109375" style="3" customWidth="1"/>
    <col min="5" max="5" width="7.7109375" style="3" customWidth="1"/>
    <col min="6" max="6" width="9.5703125" style="3" customWidth="1"/>
    <col min="7" max="7" width="8.140625" style="3" customWidth="1"/>
    <col min="8" max="8" width="6.85546875" style="3" customWidth="1"/>
    <col min="9" max="9" width="8.7109375" style="3" customWidth="1"/>
    <col min="10" max="10" width="7.28515625" style="3" customWidth="1"/>
    <col min="11" max="11" width="8.28515625" style="3" customWidth="1"/>
    <col min="12" max="60" width="3" style="1" customWidth="1"/>
    <col min="61" max="62" width="4.42578125" style="1" customWidth="1"/>
    <col min="63" max="64" width="3.28515625" style="1" bestFit="1" customWidth="1"/>
    <col min="65" max="65" width="3.28515625" style="1" customWidth="1"/>
    <col min="66" max="68" width="3.28515625" style="1" bestFit="1" customWidth="1"/>
    <col min="69" max="70" width="5.7109375" style="1" bestFit="1" customWidth="1"/>
    <col min="71" max="72" width="3.28515625" style="1" bestFit="1" customWidth="1"/>
    <col min="73" max="74" width="5.7109375" style="1" bestFit="1" customWidth="1"/>
    <col min="75" max="75" width="3.28515625" style="1" bestFit="1" customWidth="1"/>
    <col min="76" max="76" width="5.7109375" style="1" bestFit="1" customWidth="1"/>
    <col min="77" max="16384" width="8.85546875" style="1"/>
  </cols>
  <sheetData>
    <row r="1" spans="1:76" ht="53.45" customHeight="1">
      <c r="A1" s="277" t="s">
        <v>395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76" ht="13.5" thickBot="1"/>
    <row r="3" spans="1:76" s="13" customFormat="1" ht="127.9" customHeight="1" thickBot="1">
      <c r="A3" s="4" t="s">
        <v>1</v>
      </c>
      <c r="B3" s="5" t="s">
        <v>2</v>
      </c>
      <c r="C3" s="6" t="s">
        <v>680</v>
      </c>
      <c r="D3" s="7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  <c r="L3" s="10" t="s">
        <v>396</v>
      </c>
      <c r="M3" s="11" t="s">
        <v>397</v>
      </c>
      <c r="N3" s="11" t="s">
        <v>398</v>
      </c>
      <c r="O3" s="11" t="s">
        <v>399</v>
      </c>
      <c r="P3" s="11" t="s">
        <v>400</v>
      </c>
      <c r="Q3" s="11" t="s">
        <v>401</v>
      </c>
      <c r="R3" s="11" t="s">
        <v>402</v>
      </c>
      <c r="S3" s="11" t="s">
        <v>403</v>
      </c>
      <c r="T3" s="11" t="s">
        <v>404</v>
      </c>
      <c r="U3" s="11" t="s">
        <v>405</v>
      </c>
      <c r="V3" s="11" t="s">
        <v>406</v>
      </c>
      <c r="W3" s="11" t="s">
        <v>407</v>
      </c>
      <c r="X3" s="11" t="s">
        <v>408</v>
      </c>
      <c r="Y3" s="11" t="s">
        <v>409</v>
      </c>
      <c r="Z3" s="11" t="s">
        <v>410</v>
      </c>
      <c r="AA3" s="11" t="s">
        <v>411</v>
      </c>
      <c r="AB3" s="11" t="s">
        <v>412</v>
      </c>
      <c r="AC3" s="11" t="s">
        <v>413</v>
      </c>
      <c r="AD3" s="11" t="s">
        <v>414</v>
      </c>
      <c r="AE3" s="11" t="s">
        <v>415</v>
      </c>
      <c r="AF3" s="11" t="s">
        <v>416</v>
      </c>
      <c r="AG3" s="11" t="s">
        <v>417</v>
      </c>
      <c r="AH3" s="11" t="s">
        <v>418</v>
      </c>
      <c r="AI3" s="11" t="s">
        <v>419</v>
      </c>
      <c r="AJ3" s="11" t="s">
        <v>420</v>
      </c>
      <c r="AK3" s="11" t="s">
        <v>421</v>
      </c>
      <c r="AL3" s="11" t="s">
        <v>422</v>
      </c>
      <c r="AM3" s="11" t="s">
        <v>423</v>
      </c>
      <c r="AN3" s="11" t="s">
        <v>424</v>
      </c>
      <c r="AO3" s="11" t="s">
        <v>425</v>
      </c>
      <c r="AP3" s="11" t="s">
        <v>426</v>
      </c>
      <c r="AQ3" s="11" t="s">
        <v>427</v>
      </c>
      <c r="AR3" s="11" t="s">
        <v>428</v>
      </c>
      <c r="AS3" s="11" t="s">
        <v>429</v>
      </c>
      <c r="AT3" s="11" t="s">
        <v>430</v>
      </c>
      <c r="AU3" s="11" t="s">
        <v>431</v>
      </c>
      <c r="AV3" s="11" t="s">
        <v>432</v>
      </c>
      <c r="AW3" s="11" t="s">
        <v>433</v>
      </c>
      <c r="AX3" s="11" t="s">
        <v>434</v>
      </c>
      <c r="AY3" s="11" t="s">
        <v>435</v>
      </c>
      <c r="AZ3" s="11" t="s">
        <v>436</v>
      </c>
      <c r="BA3" s="11" t="s">
        <v>437</v>
      </c>
      <c r="BB3" s="11" t="s">
        <v>438</v>
      </c>
      <c r="BC3" s="11" t="s">
        <v>439</v>
      </c>
      <c r="BD3" s="12" t="s">
        <v>440</v>
      </c>
      <c r="BE3" s="12" t="s">
        <v>441</v>
      </c>
      <c r="BF3" s="12" t="s">
        <v>442</v>
      </c>
      <c r="BG3" s="12" t="s">
        <v>443</v>
      </c>
      <c r="BH3" s="12" t="s">
        <v>444</v>
      </c>
      <c r="BI3" s="12" t="s">
        <v>445</v>
      </c>
      <c r="BJ3" s="12" t="s">
        <v>446</v>
      </c>
      <c r="BK3" s="12" t="s">
        <v>447</v>
      </c>
      <c r="BL3" s="12" t="s">
        <v>448</v>
      </c>
      <c r="BM3" s="12" t="s">
        <v>449</v>
      </c>
      <c r="BN3" s="12" t="s">
        <v>450</v>
      </c>
      <c r="BO3" s="12" t="s">
        <v>451</v>
      </c>
      <c r="BP3" s="12" t="s">
        <v>452</v>
      </c>
      <c r="BQ3" s="12" t="s">
        <v>453</v>
      </c>
      <c r="BR3" s="12" t="s">
        <v>454</v>
      </c>
      <c r="BS3" s="12" t="s">
        <v>455</v>
      </c>
      <c r="BT3" s="12" t="s">
        <v>456</v>
      </c>
      <c r="BU3" s="12" t="s">
        <v>457</v>
      </c>
      <c r="BV3" s="12" t="s">
        <v>458</v>
      </c>
      <c r="BW3" s="12" t="s">
        <v>459</v>
      </c>
      <c r="BX3" s="12" t="s">
        <v>460</v>
      </c>
    </row>
    <row r="4" spans="1:76" ht="15.75">
      <c r="A4" s="14">
        <v>1</v>
      </c>
      <c r="B4" s="15" t="s">
        <v>102</v>
      </c>
      <c r="C4" s="16">
        <f t="shared" ref="C4:C20" si="0">SUM(L4:BX4)</f>
        <v>36</v>
      </c>
      <c r="D4" s="17">
        <f t="shared" ref="D4:D20" si="1">SUM(L4:AA4)</f>
        <v>20</v>
      </c>
      <c r="E4" s="17">
        <f t="shared" ref="E4:E20" si="2">SUM(AB4+AC4+AD4+AE4+AJ4)</f>
        <v>0</v>
      </c>
      <c r="F4" s="17">
        <f>SUM(AF4+AG4+AH4+AI4+AK4+AL4+AM4+AN4+AO4+AQ4+AS4)</f>
        <v>11</v>
      </c>
      <c r="G4" s="17">
        <f t="shared" ref="G4:G20" si="3">SUM(AU4+AV4+AW4+AX4+AY4+AZ4+BA4+BB4)</f>
        <v>5</v>
      </c>
      <c r="H4" s="17">
        <f>SUM(AR4+AT4+BE4+BF4+BD4)</f>
        <v>0</v>
      </c>
      <c r="I4" s="17">
        <f t="shared" ref="I4:I20" si="4">SUM(BC4)</f>
        <v>0</v>
      </c>
      <c r="J4" s="17">
        <f>SUM(AP4)</f>
        <v>0</v>
      </c>
      <c r="K4" s="17">
        <f t="shared" ref="K4:K20" si="5">SUM(BG4:BX4)</f>
        <v>0</v>
      </c>
      <c r="L4" s="18">
        <v>1</v>
      </c>
      <c r="M4" s="18">
        <v>3</v>
      </c>
      <c r="N4" s="18"/>
      <c r="O4" s="18">
        <v>2</v>
      </c>
      <c r="P4" s="18"/>
      <c r="Q4" s="18">
        <v>2</v>
      </c>
      <c r="R4" s="18"/>
      <c r="S4" s="18">
        <v>5</v>
      </c>
      <c r="T4" s="18"/>
      <c r="U4" s="18">
        <v>4</v>
      </c>
      <c r="V4" s="18"/>
      <c r="W4" s="18"/>
      <c r="X4" s="18">
        <v>1</v>
      </c>
      <c r="Y4" s="18"/>
      <c r="Z4" s="18"/>
      <c r="AA4" s="18">
        <v>2</v>
      </c>
      <c r="AB4" s="18"/>
      <c r="AC4" s="18"/>
      <c r="AD4" s="18"/>
      <c r="AE4" s="18"/>
      <c r="AF4" s="18">
        <v>11</v>
      </c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>
        <v>1</v>
      </c>
      <c r="AX4" s="18">
        <v>2</v>
      </c>
      <c r="AY4" s="18"/>
      <c r="AZ4" s="18">
        <v>2</v>
      </c>
      <c r="BA4" s="18"/>
      <c r="BB4" s="18"/>
      <c r="BC4" s="18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</row>
    <row r="5" spans="1:76" ht="15.75">
      <c r="A5" s="21">
        <v>2</v>
      </c>
      <c r="B5" s="22" t="s">
        <v>103</v>
      </c>
      <c r="C5" s="23">
        <f t="shared" si="0"/>
        <v>45</v>
      </c>
      <c r="D5" s="24">
        <f t="shared" si="1"/>
        <v>38</v>
      </c>
      <c r="E5" s="24">
        <f t="shared" si="2"/>
        <v>0</v>
      </c>
      <c r="F5" s="24">
        <f t="shared" ref="F5:F20" si="6">SUM(AF5+AG5+AH5+AI5+AK5+AL5+AM5+AN5+AO5+AQ5+AS5)</f>
        <v>0</v>
      </c>
      <c r="G5" s="24">
        <f t="shared" si="3"/>
        <v>7</v>
      </c>
      <c r="H5" s="24">
        <f t="shared" ref="H5:H20" si="7">SUM(AR5+AT5+BE5+BF5+BD5)</f>
        <v>0</v>
      </c>
      <c r="I5" s="24">
        <f t="shared" si="4"/>
        <v>0</v>
      </c>
      <c r="J5" s="24">
        <f t="shared" ref="J5:J20" si="8">SUM(AP5)</f>
        <v>0</v>
      </c>
      <c r="K5" s="24">
        <f t="shared" si="5"/>
        <v>0</v>
      </c>
      <c r="L5" s="18">
        <v>1</v>
      </c>
      <c r="M5" s="18">
        <v>5</v>
      </c>
      <c r="N5" s="18">
        <v>1</v>
      </c>
      <c r="O5" s="18">
        <v>1</v>
      </c>
      <c r="P5" s="18">
        <v>1</v>
      </c>
      <c r="Q5" s="18"/>
      <c r="R5" s="18">
        <v>1</v>
      </c>
      <c r="S5" s="18">
        <v>7</v>
      </c>
      <c r="T5" s="18"/>
      <c r="U5" s="18">
        <v>3</v>
      </c>
      <c r="V5" s="18">
        <v>3</v>
      </c>
      <c r="W5" s="18">
        <v>1</v>
      </c>
      <c r="X5" s="18">
        <v>2</v>
      </c>
      <c r="Y5" s="18">
        <v>2</v>
      </c>
      <c r="Z5" s="18">
        <v>6</v>
      </c>
      <c r="AA5" s="18">
        <v>4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>
        <v>4</v>
      </c>
      <c r="AW5" s="18"/>
      <c r="AX5" s="18"/>
      <c r="AY5" s="18"/>
      <c r="AZ5" s="18"/>
      <c r="BA5" s="18"/>
      <c r="BB5" s="18">
        <v>3</v>
      </c>
      <c r="BC5" s="18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</row>
    <row r="6" spans="1:76" ht="25.5">
      <c r="A6" s="21">
        <v>3</v>
      </c>
      <c r="B6" s="25" t="s">
        <v>104</v>
      </c>
      <c r="C6" s="23">
        <f t="shared" si="0"/>
        <v>37</v>
      </c>
      <c r="D6" s="24">
        <f t="shared" si="1"/>
        <v>22</v>
      </c>
      <c r="E6" s="24">
        <f t="shared" si="2"/>
        <v>0</v>
      </c>
      <c r="F6" s="24">
        <f t="shared" si="6"/>
        <v>0</v>
      </c>
      <c r="G6" s="24">
        <f t="shared" si="3"/>
        <v>0</v>
      </c>
      <c r="H6" s="24">
        <f t="shared" si="7"/>
        <v>0</v>
      </c>
      <c r="I6" s="24">
        <f t="shared" si="4"/>
        <v>0</v>
      </c>
      <c r="J6" s="24">
        <f t="shared" si="8"/>
        <v>15</v>
      </c>
      <c r="K6" s="24">
        <f t="shared" si="5"/>
        <v>0</v>
      </c>
      <c r="L6" s="18"/>
      <c r="M6" s="18">
        <v>6</v>
      </c>
      <c r="N6" s="18"/>
      <c r="O6" s="18"/>
      <c r="P6" s="18">
        <v>1</v>
      </c>
      <c r="Q6" s="18"/>
      <c r="R6" s="18">
        <v>1</v>
      </c>
      <c r="S6" s="18">
        <v>4</v>
      </c>
      <c r="T6" s="18"/>
      <c r="U6" s="18">
        <v>2</v>
      </c>
      <c r="V6" s="18"/>
      <c r="W6" s="18">
        <v>4</v>
      </c>
      <c r="X6" s="18"/>
      <c r="Y6" s="18">
        <v>2</v>
      </c>
      <c r="Z6" s="18"/>
      <c r="AA6" s="18">
        <v>2</v>
      </c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>
        <v>15</v>
      </c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6" ht="38.25">
      <c r="A7" s="21">
        <v>4</v>
      </c>
      <c r="B7" s="22" t="s">
        <v>105</v>
      </c>
      <c r="C7" s="23">
        <f t="shared" si="0"/>
        <v>9</v>
      </c>
      <c r="D7" s="24">
        <f t="shared" si="1"/>
        <v>9</v>
      </c>
      <c r="E7" s="24">
        <f t="shared" si="2"/>
        <v>0</v>
      </c>
      <c r="F7" s="24">
        <f t="shared" si="6"/>
        <v>0</v>
      </c>
      <c r="G7" s="24">
        <f t="shared" si="3"/>
        <v>0</v>
      </c>
      <c r="H7" s="24">
        <f t="shared" si="7"/>
        <v>0</v>
      </c>
      <c r="I7" s="24">
        <f t="shared" si="4"/>
        <v>0</v>
      </c>
      <c r="J7" s="24">
        <f t="shared" si="8"/>
        <v>0</v>
      </c>
      <c r="K7" s="24">
        <f t="shared" si="5"/>
        <v>0</v>
      </c>
      <c r="L7" s="18">
        <v>2</v>
      </c>
      <c r="M7" s="18"/>
      <c r="N7" s="18"/>
      <c r="O7" s="18"/>
      <c r="P7" s="18"/>
      <c r="Q7" s="18"/>
      <c r="R7" s="18">
        <v>1</v>
      </c>
      <c r="S7" s="18"/>
      <c r="T7" s="18"/>
      <c r="U7" s="18"/>
      <c r="V7" s="18"/>
      <c r="W7" s="18"/>
      <c r="X7" s="18">
        <v>1</v>
      </c>
      <c r="Y7" s="18">
        <v>1</v>
      </c>
      <c r="Z7" s="18"/>
      <c r="AA7" s="18">
        <v>4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</row>
    <row r="8" spans="1:76" ht="25.5">
      <c r="A8" s="21">
        <v>5</v>
      </c>
      <c r="B8" s="22" t="s">
        <v>106</v>
      </c>
      <c r="C8" s="23">
        <f t="shared" si="0"/>
        <v>48</v>
      </c>
      <c r="D8" s="24">
        <f t="shared" si="1"/>
        <v>30</v>
      </c>
      <c r="E8" s="24">
        <f t="shared" si="2"/>
        <v>0</v>
      </c>
      <c r="F8" s="24">
        <f t="shared" si="6"/>
        <v>0</v>
      </c>
      <c r="G8" s="24">
        <f t="shared" si="3"/>
        <v>18</v>
      </c>
      <c r="H8" s="24">
        <f t="shared" si="7"/>
        <v>0</v>
      </c>
      <c r="I8" s="24">
        <f t="shared" si="4"/>
        <v>0</v>
      </c>
      <c r="J8" s="24">
        <f t="shared" si="8"/>
        <v>0</v>
      </c>
      <c r="K8" s="24">
        <f t="shared" si="5"/>
        <v>0</v>
      </c>
      <c r="L8" s="18">
        <v>3</v>
      </c>
      <c r="M8" s="18">
        <v>3</v>
      </c>
      <c r="N8" s="18">
        <v>2</v>
      </c>
      <c r="O8" s="18">
        <v>1</v>
      </c>
      <c r="P8" s="18">
        <v>1</v>
      </c>
      <c r="Q8" s="18">
        <v>1</v>
      </c>
      <c r="R8" s="18"/>
      <c r="S8" s="18"/>
      <c r="T8" s="18">
        <v>1</v>
      </c>
      <c r="U8" s="18">
        <v>5</v>
      </c>
      <c r="V8" s="18"/>
      <c r="W8" s="18">
        <v>7</v>
      </c>
      <c r="X8" s="18">
        <v>2</v>
      </c>
      <c r="Y8" s="18"/>
      <c r="Z8" s="18">
        <v>1</v>
      </c>
      <c r="AA8" s="18">
        <v>3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>
        <v>3</v>
      </c>
      <c r="AW8" s="18">
        <v>1</v>
      </c>
      <c r="AX8" s="18">
        <v>3</v>
      </c>
      <c r="AY8" s="18">
        <v>4</v>
      </c>
      <c r="AZ8" s="18">
        <v>7</v>
      </c>
      <c r="BA8" s="18"/>
      <c r="BB8" s="18"/>
      <c r="BC8" s="18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</row>
    <row r="9" spans="1:76" ht="15.75">
      <c r="A9" s="21">
        <v>6</v>
      </c>
      <c r="B9" s="22" t="s">
        <v>107</v>
      </c>
      <c r="C9" s="23">
        <f t="shared" si="0"/>
        <v>3</v>
      </c>
      <c r="D9" s="24">
        <f t="shared" si="1"/>
        <v>3</v>
      </c>
      <c r="E9" s="24">
        <f t="shared" si="2"/>
        <v>0</v>
      </c>
      <c r="F9" s="24">
        <f t="shared" si="6"/>
        <v>0</v>
      </c>
      <c r="G9" s="24">
        <f t="shared" si="3"/>
        <v>0</v>
      </c>
      <c r="H9" s="24">
        <f t="shared" si="7"/>
        <v>0</v>
      </c>
      <c r="I9" s="24">
        <f t="shared" si="4"/>
        <v>0</v>
      </c>
      <c r="J9" s="24">
        <f t="shared" si="8"/>
        <v>0</v>
      </c>
      <c r="K9" s="24">
        <f t="shared" si="5"/>
        <v>0</v>
      </c>
      <c r="L9" s="18"/>
      <c r="M9" s="18"/>
      <c r="N9" s="18"/>
      <c r="O9" s="18"/>
      <c r="P9" s="18"/>
      <c r="Q9" s="18"/>
      <c r="R9" s="18">
        <v>1</v>
      </c>
      <c r="S9" s="18">
        <v>2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</row>
    <row r="10" spans="1:76" ht="15.75">
      <c r="A10" s="21">
        <v>7</v>
      </c>
      <c r="B10" s="22" t="s">
        <v>108</v>
      </c>
      <c r="C10" s="23">
        <f t="shared" si="0"/>
        <v>15</v>
      </c>
      <c r="D10" s="24">
        <f t="shared" si="1"/>
        <v>11</v>
      </c>
      <c r="E10" s="24">
        <f t="shared" si="2"/>
        <v>0</v>
      </c>
      <c r="F10" s="24">
        <f t="shared" si="6"/>
        <v>1</v>
      </c>
      <c r="G10" s="24">
        <f t="shared" si="3"/>
        <v>3</v>
      </c>
      <c r="H10" s="24">
        <f t="shared" si="7"/>
        <v>0</v>
      </c>
      <c r="I10" s="24">
        <f t="shared" si="4"/>
        <v>0</v>
      </c>
      <c r="J10" s="24">
        <f t="shared" si="8"/>
        <v>0</v>
      </c>
      <c r="K10" s="24">
        <f t="shared" si="5"/>
        <v>0</v>
      </c>
      <c r="L10" s="18">
        <v>1</v>
      </c>
      <c r="M10" s="18"/>
      <c r="N10" s="18"/>
      <c r="O10" s="18"/>
      <c r="P10" s="18"/>
      <c r="Q10" s="18"/>
      <c r="R10" s="18"/>
      <c r="S10" s="18">
        <v>3</v>
      </c>
      <c r="T10" s="18"/>
      <c r="U10" s="18">
        <v>3</v>
      </c>
      <c r="V10" s="18"/>
      <c r="W10" s="18"/>
      <c r="X10" s="18">
        <v>1</v>
      </c>
      <c r="Y10" s="18">
        <v>1</v>
      </c>
      <c r="Z10" s="18"/>
      <c r="AA10" s="18">
        <v>2</v>
      </c>
      <c r="AB10" s="18"/>
      <c r="AC10" s="18"/>
      <c r="AD10" s="18"/>
      <c r="AE10" s="18"/>
      <c r="AF10" s="18"/>
      <c r="AG10" s="18"/>
      <c r="AH10" s="18">
        <v>1</v>
      </c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>
        <v>1</v>
      </c>
      <c r="AW10" s="18">
        <v>1</v>
      </c>
      <c r="AX10" s="18"/>
      <c r="AY10" s="18">
        <v>1</v>
      </c>
      <c r="AZ10" s="18"/>
      <c r="BA10" s="18"/>
      <c r="BB10" s="18"/>
      <c r="BC10" s="18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</row>
    <row r="11" spans="1:76" ht="15.75">
      <c r="A11" s="21">
        <v>8</v>
      </c>
      <c r="B11" s="22" t="s">
        <v>109</v>
      </c>
      <c r="C11" s="23">
        <f t="shared" si="0"/>
        <v>17</v>
      </c>
      <c r="D11" s="24">
        <f t="shared" si="1"/>
        <v>6</v>
      </c>
      <c r="E11" s="24">
        <f t="shared" si="2"/>
        <v>4</v>
      </c>
      <c r="F11" s="24">
        <f t="shared" si="6"/>
        <v>1</v>
      </c>
      <c r="G11" s="24">
        <f t="shared" si="3"/>
        <v>5</v>
      </c>
      <c r="H11" s="24">
        <f t="shared" si="7"/>
        <v>1</v>
      </c>
      <c r="I11" s="24">
        <f t="shared" si="4"/>
        <v>0</v>
      </c>
      <c r="J11" s="24">
        <f t="shared" si="8"/>
        <v>0</v>
      </c>
      <c r="K11" s="24">
        <f t="shared" si="5"/>
        <v>0</v>
      </c>
      <c r="L11" s="18"/>
      <c r="M11" s="18"/>
      <c r="N11" s="18"/>
      <c r="O11" s="18"/>
      <c r="P11" s="18"/>
      <c r="Q11" s="18"/>
      <c r="R11" s="18">
        <v>1</v>
      </c>
      <c r="S11" s="18">
        <v>2</v>
      </c>
      <c r="T11" s="18">
        <v>1</v>
      </c>
      <c r="U11" s="18">
        <v>1</v>
      </c>
      <c r="V11" s="18"/>
      <c r="W11" s="18"/>
      <c r="X11" s="18">
        <v>1</v>
      </c>
      <c r="Y11" s="18"/>
      <c r="Z11" s="18"/>
      <c r="AA11" s="18"/>
      <c r="AB11" s="18"/>
      <c r="AC11" s="18"/>
      <c r="AD11" s="18"/>
      <c r="AE11" s="18">
        <v>3</v>
      </c>
      <c r="AF11" s="18"/>
      <c r="AG11" s="18"/>
      <c r="AH11" s="18"/>
      <c r="AI11" s="18"/>
      <c r="AJ11" s="18">
        <v>1</v>
      </c>
      <c r="AK11" s="18"/>
      <c r="AL11" s="18"/>
      <c r="AM11" s="18"/>
      <c r="AN11" s="18"/>
      <c r="AO11" s="18"/>
      <c r="AP11" s="18"/>
      <c r="AQ11" s="18">
        <v>1</v>
      </c>
      <c r="AR11" s="18"/>
      <c r="AS11" s="18"/>
      <c r="AT11" s="18">
        <v>1</v>
      </c>
      <c r="AU11" s="18"/>
      <c r="AV11" s="18"/>
      <c r="AW11" s="18"/>
      <c r="AX11" s="18"/>
      <c r="AY11" s="18">
        <v>1</v>
      </c>
      <c r="AZ11" s="18">
        <v>1</v>
      </c>
      <c r="BA11" s="18">
        <v>1</v>
      </c>
      <c r="BB11" s="18">
        <v>2</v>
      </c>
      <c r="BC11" s="18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</row>
    <row r="12" spans="1:76" ht="38.25">
      <c r="A12" s="21">
        <v>9</v>
      </c>
      <c r="B12" s="22" t="s">
        <v>110</v>
      </c>
      <c r="C12" s="23">
        <f t="shared" si="0"/>
        <v>0</v>
      </c>
      <c r="D12" s="24">
        <f t="shared" si="1"/>
        <v>0</v>
      </c>
      <c r="E12" s="24">
        <f t="shared" si="2"/>
        <v>0</v>
      </c>
      <c r="F12" s="24">
        <f t="shared" si="6"/>
        <v>0</v>
      </c>
      <c r="G12" s="24">
        <f t="shared" si="3"/>
        <v>0</v>
      </c>
      <c r="H12" s="24">
        <f t="shared" si="7"/>
        <v>0</v>
      </c>
      <c r="I12" s="24">
        <f t="shared" si="4"/>
        <v>0</v>
      </c>
      <c r="J12" s="24">
        <f t="shared" si="8"/>
        <v>0</v>
      </c>
      <c r="K12" s="24">
        <f t="shared" si="5"/>
        <v>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1:76" ht="25.5">
      <c r="A13" s="21">
        <v>10</v>
      </c>
      <c r="B13" s="26" t="s">
        <v>111</v>
      </c>
      <c r="C13" s="23">
        <f t="shared" si="0"/>
        <v>390</v>
      </c>
      <c r="D13" s="24">
        <f t="shared" si="1"/>
        <v>207</v>
      </c>
      <c r="E13" s="24">
        <f t="shared" si="2"/>
        <v>65</v>
      </c>
      <c r="F13" s="24">
        <f t="shared" si="6"/>
        <v>30</v>
      </c>
      <c r="G13" s="24">
        <f t="shared" si="3"/>
        <v>25</v>
      </c>
      <c r="H13" s="24">
        <f t="shared" si="7"/>
        <v>47</v>
      </c>
      <c r="I13" s="24">
        <f t="shared" si="4"/>
        <v>16</v>
      </c>
      <c r="J13" s="24">
        <f t="shared" si="8"/>
        <v>0</v>
      </c>
      <c r="K13" s="24">
        <f t="shared" si="5"/>
        <v>0</v>
      </c>
      <c r="L13" s="18">
        <v>10</v>
      </c>
      <c r="M13" s="18">
        <v>30</v>
      </c>
      <c r="N13" s="18">
        <v>8</v>
      </c>
      <c r="O13" s="18">
        <v>6</v>
      </c>
      <c r="P13" s="18">
        <v>12</v>
      </c>
      <c r="Q13" s="18"/>
      <c r="R13" s="18">
        <v>1</v>
      </c>
      <c r="S13" s="18">
        <v>50</v>
      </c>
      <c r="T13" s="18"/>
      <c r="U13" s="18">
        <v>30</v>
      </c>
      <c r="V13" s="18">
        <v>10</v>
      </c>
      <c r="W13" s="18">
        <v>8</v>
      </c>
      <c r="X13" s="18">
        <v>12</v>
      </c>
      <c r="Y13" s="18">
        <v>3</v>
      </c>
      <c r="Z13" s="18">
        <v>2</v>
      </c>
      <c r="AA13" s="18">
        <v>25</v>
      </c>
      <c r="AB13" s="18">
        <v>16</v>
      </c>
      <c r="AC13" s="18">
        <v>20</v>
      </c>
      <c r="AD13" s="18">
        <v>12</v>
      </c>
      <c r="AE13" s="18">
        <v>17</v>
      </c>
      <c r="AF13" s="18">
        <v>12</v>
      </c>
      <c r="AG13" s="18">
        <v>4</v>
      </c>
      <c r="AH13" s="18">
        <v>2</v>
      </c>
      <c r="AI13" s="18">
        <v>12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>
        <v>27</v>
      </c>
      <c r="AU13" s="18">
        <v>2</v>
      </c>
      <c r="AV13" s="18">
        <v>2</v>
      </c>
      <c r="AW13" s="18">
        <v>3</v>
      </c>
      <c r="AX13" s="18">
        <v>2</v>
      </c>
      <c r="AY13" s="18">
        <v>8</v>
      </c>
      <c r="AZ13" s="18">
        <v>5</v>
      </c>
      <c r="BA13" s="18"/>
      <c r="BB13" s="18">
        <v>3</v>
      </c>
      <c r="BC13" s="18">
        <v>16</v>
      </c>
      <c r="BD13" s="19"/>
      <c r="BE13" s="19">
        <v>10</v>
      </c>
      <c r="BF13" s="19">
        <v>10</v>
      </c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</row>
    <row r="14" spans="1:76" ht="25.5">
      <c r="A14" s="21">
        <v>11</v>
      </c>
      <c r="B14" s="22" t="s">
        <v>112</v>
      </c>
      <c r="C14" s="23">
        <f t="shared" si="0"/>
        <v>46</v>
      </c>
      <c r="D14" s="24">
        <f t="shared" si="1"/>
        <v>22</v>
      </c>
      <c r="E14" s="24">
        <f t="shared" si="2"/>
        <v>0</v>
      </c>
      <c r="F14" s="24">
        <f t="shared" si="6"/>
        <v>0</v>
      </c>
      <c r="G14" s="24">
        <f t="shared" si="3"/>
        <v>24</v>
      </c>
      <c r="H14" s="24">
        <f t="shared" si="7"/>
        <v>0</v>
      </c>
      <c r="I14" s="24">
        <f t="shared" si="4"/>
        <v>0</v>
      </c>
      <c r="J14" s="24">
        <f t="shared" si="8"/>
        <v>0</v>
      </c>
      <c r="K14" s="24">
        <f t="shared" si="5"/>
        <v>0</v>
      </c>
      <c r="L14" s="18"/>
      <c r="M14" s="18"/>
      <c r="N14" s="18">
        <v>2</v>
      </c>
      <c r="O14" s="18"/>
      <c r="P14" s="18">
        <v>2</v>
      </c>
      <c r="Q14" s="18">
        <v>1</v>
      </c>
      <c r="R14" s="18">
        <v>1</v>
      </c>
      <c r="S14" s="18"/>
      <c r="T14" s="18">
        <v>2</v>
      </c>
      <c r="U14" s="18">
        <v>1</v>
      </c>
      <c r="V14" s="18"/>
      <c r="W14" s="18">
        <v>3</v>
      </c>
      <c r="X14" s="18">
        <v>1</v>
      </c>
      <c r="Y14" s="18"/>
      <c r="Z14" s="18"/>
      <c r="AA14" s="18">
        <v>9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>
        <v>6</v>
      </c>
      <c r="AW14" s="18">
        <v>3</v>
      </c>
      <c r="AX14" s="18">
        <v>4</v>
      </c>
      <c r="AY14" s="18">
        <v>5</v>
      </c>
      <c r="AZ14" s="18">
        <v>6</v>
      </c>
      <c r="BA14" s="18"/>
      <c r="BB14" s="18"/>
      <c r="BC14" s="18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</row>
    <row r="15" spans="1:76" ht="25.5">
      <c r="A15" s="27">
        <v>12</v>
      </c>
      <c r="B15" s="28" t="s">
        <v>113</v>
      </c>
      <c r="C15" s="23">
        <f t="shared" si="0"/>
        <v>19</v>
      </c>
      <c r="D15" s="24">
        <f t="shared" si="1"/>
        <v>6</v>
      </c>
      <c r="E15" s="24">
        <f t="shared" si="2"/>
        <v>0</v>
      </c>
      <c r="F15" s="24">
        <f t="shared" si="6"/>
        <v>1</v>
      </c>
      <c r="G15" s="24">
        <f t="shared" si="3"/>
        <v>12</v>
      </c>
      <c r="H15" s="24">
        <f t="shared" si="7"/>
        <v>0</v>
      </c>
      <c r="I15" s="24">
        <f t="shared" si="4"/>
        <v>0</v>
      </c>
      <c r="J15" s="24">
        <f t="shared" si="8"/>
        <v>0</v>
      </c>
      <c r="K15" s="24">
        <f t="shared" si="5"/>
        <v>0</v>
      </c>
      <c r="L15" s="18"/>
      <c r="M15" s="18"/>
      <c r="N15" s="18">
        <v>2</v>
      </c>
      <c r="O15" s="18"/>
      <c r="P15" s="18"/>
      <c r="Q15" s="18"/>
      <c r="R15" s="18"/>
      <c r="S15" s="18"/>
      <c r="T15" s="18"/>
      <c r="U15" s="18"/>
      <c r="V15" s="18"/>
      <c r="W15" s="18"/>
      <c r="X15" s="18">
        <v>1</v>
      </c>
      <c r="Y15" s="18"/>
      <c r="Z15" s="18"/>
      <c r="AA15" s="18">
        <v>3</v>
      </c>
      <c r="AB15" s="18"/>
      <c r="AC15" s="18"/>
      <c r="AD15" s="18"/>
      <c r="AE15" s="18"/>
      <c r="AF15" s="18"/>
      <c r="AG15" s="18"/>
      <c r="AH15" s="18">
        <v>1</v>
      </c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>
        <v>12</v>
      </c>
      <c r="BC15" s="18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</row>
    <row r="16" spans="1:76" ht="15.75">
      <c r="A16" s="21">
        <v>13</v>
      </c>
      <c r="B16" s="22" t="s">
        <v>114</v>
      </c>
      <c r="C16" s="23">
        <f t="shared" si="0"/>
        <v>19</v>
      </c>
      <c r="D16" s="24">
        <f t="shared" si="1"/>
        <v>0</v>
      </c>
      <c r="E16" s="24">
        <f t="shared" si="2"/>
        <v>0</v>
      </c>
      <c r="F16" s="24">
        <f t="shared" si="6"/>
        <v>0</v>
      </c>
      <c r="G16" s="24">
        <f t="shared" si="3"/>
        <v>0</v>
      </c>
      <c r="H16" s="24">
        <f t="shared" si="7"/>
        <v>0</v>
      </c>
      <c r="I16" s="24">
        <f t="shared" si="4"/>
        <v>0</v>
      </c>
      <c r="J16" s="24">
        <f t="shared" si="8"/>
        <v>0</v>
      </c>
      <c r="K16" s="24">
        <f t="shared" si="5"/>
        <v>19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9"/>
      <c r="BE16" s="19"/>
      <c r="BF16" s="19"/>
      <c r="BG16" s="19">
        <v>1</v>
      </c>
      <c r="BH16" s="19">
        <v>1</v>
      </c>
      <c r="BI16" s="19"/>
      <c r="BJ16" s="19">
        <v>6</v>
      </c>
      <c r="BK16" s="19"/>
      <c r="BL16" s="19"/>
      <c r="BM16" s="19">
        <v>1</v>
      </c>
      <c r="BN16" s="19">
        <v>1</v>
      </c>
      <c r="BO16" s="19">
        <v>1</v>
      </c>
      <c r="BP16" s="19">
        <v>1</v>
      </c>
      <c r="BQ16" s="19">
        <v>3</v>
      </c>
      <c r="BR16" s="19"/>
      <c r="BS16" s="19"/>
      <c r="BT16" s="19"/>
      <c r="BU16" s="19"/>
      <c r="BV16" s="19">
        <v>1</v>
      </c>
      <c r="BW16" s="19">
        <v>2</v>
      </c>
      <c r="BX16" s="19">
        <v>1</v>
      </c>
    </row>
    <row r="17" spans="1:76" ht="15.75">
      <c r="A17" s="21">
        <v>14</v>
      </c>
      <c r="B17" s="25" t="s">
        <v>115</v>
      </c>
      <c r="C17" s="23">
        <f t="shared" si="0"/>
        <v>12</v>
      </c>
      <c r="D17" s="24">
        <f t="shared" si="1"/>
        <v>0</v>
      </c>
      <c r="E17" s="24">
        <f t="shared" si="2"/>
        <v>0</v>
      </c>
      <c r="F17" s="24">
        <f t="shared" si="6"/>
        <v>0</v>
      </c>
      <c r="G17" s="24">
        <f t="shared" si="3"/>
        <v>0</v>
      </c>
      <c r="H17" s="24">
        <f t="shared" si="7"/>
        <v>0</v>
      </c>
      <c r="I17" s="24">
        <f t="shared" si="4"/>
        <v>0</v>
      </c>
      <c r="J17" s="24">
        <f t="shared" si="8"/>
        <v>0</v>
      </c>
      <c r="K17" s="24">
        <f t="shared" si="5"/>
        <v>12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9"/>
      <c r="BE17" s="19"/>
      <c r="BF17" s="19"/>
      <c r="BG17" s="19">
        <v>1</v>
      </c>
      <c r="BH17" s="19">
        <v>2</v>
      </c>
      <c r="BI17" s="19">
        <v>1</v>
      </c>
      <c r="BJ17" s="19">
        <v>2</v>
      </c>
      <c r="BK17" s="19">
        <v>1</v>
      </c>
      <c r="BL17" s="19"/>
      <c r="BM17" s="19"/>
      <c r="BN17" s="19">
        <v>1</v>
      </c>
      <c r="BO17" s="19">
        <v>1</v>
      </c>
      <c r="BP17" s="19"/>
      <c r="BQ17" s="19"/>
      <c r="BR17" s="19">
        <v>1</v>
      </c>
      <c r="BS17" s="19">
        <v>1</v>
      </c>
      <c r="BT17" s="19"/>
      <c r="BU17" s="19"/>
      <c r="BV17" s="19">
        <v>1</v>
      </c>
      <c r="BW17" s="19"/>
      <c r="BX17" s="19"/>
    </row>
    <row r="18" spans="1:76" ht="15.75">
      <c r="A18" s="21">
        <v>15</v>
      </c>
      <c r="B18" s="25" t="s">
        <v>116</v>
      </c>
      <c r="C18" s="23">
        <f t="shared" si="0"/>
        <v>0</v>
      </c>
      <c r="D18" s="24">
        <f t="shared" si="1"/>
        <v>0</v>
      </c>
      <c r="E18" s="24">
        <f t="shared" si="2"/>
        <v>0</v>
      </c>
      <c r="F18" s="24">
        <f t="shared" si="6"/>
        <v>0</v>
      </c>
      <c r="G18" s="24">
        <f t="shared" si="3"/>
        <v>0</v>
      </c>
      <c r="H18" s="24">
        <f t="shared" si="7"/>
        <v>0</v>
      </c>
      <c r="I18" s="24">
        <f t="shared" si="4"/>
        <v>0</v>
      </c>
      <c r="J18" s="24">
        <f t="shared" si="8"/>
        <v>0</v>
      </c>
      <c r="K18" s="24">
        <f t="shared" si="5"/>
        <v>0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</row>
    <row r="19" spans="1:76" ht="15.75">
      <c r="A19" s="21">
        <v>16</v>
      </c>
      <c r="B19" s="22" t="s">
        <v>117</v>
      </c>
      <c r="C19" s="23">
        <f t="shared" si="0"/>
        <v>4</v>
      </c>
      <c r="D19" s="24">
        <f t="shared" si="1"/>
        <v>3</v>
      </c>
      <c r="E19" s="24">
        <f t="shared" si="2"/>
        <v>0</v>
      </c>
      <c r="F19" s="24">
        <f t="shared" si="6"/>
        <v>0</v>
      </c>
      <c r="G19" s="24">
        <f t="shared" si="3"/>
        <v>1</v>
      </c>
      <c r="H19" s="24">
        <f t="shared" si="7"/>
        <v>0</v>
      </c>
      <c r="I19" s="24">
        <f t="shared" si="4"/>
        <v>0</v>
      </c>
      <c r="J19" s="24">
        <f t="shared" si="8"/>
        <v>0</v>
      </c>
      <c r="K19" s="24">
        <f t="shared" si="5"/>
        <v>0</v>
      </c>
      <c r="L19" s="18"/>
      <c r="M19" s="18"/>
      <c r="N19" s="18"/>
      <c r="O19" s="18"/>
      <c r="P19" s="18"/>
      <c r="Q19" s="18"/>
      <c r="R19" s="18"/>
      <c r="S19" s="18">
        <v>1</v>
      </c>
      <c r="T19" s="18"/>
      <c r="U19" s="18">
        <v>1</v>
      </c>
      <c r="V19" s="18"/>
      <c r="W19" s="18"/>
      <c r="X19" s="18"/>
      <c r="Y19" s="18"/>
      <c r="Z19" s="18">
        <v>1</v>
      </c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>
        <v>1</v>
      </c>
      <c r="BB19" s="18"/>
      <c r="BC19" s="18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</row>
    <row r="20" spans="1:76" ht="16.5" thickBot="1">
      <c r="A20" s="21">
        <v>17</v>
      </c>
      <c r="B20" s="26" t="s">
        <v>118</v>
      </c>
      <c r="C20" s="23">
        <f t="shared" si="0"/>
        <v>104</v>
      </c>
      <c r="D20" s="24">
        <f t="shared" si="1"/>
        <v>61</v>
      </c>
      <c r="E20" s="24">
        <f t="shared" si="2"/>
        <v>6</v>
      </c>
      <c r="F20" s="24">
        <f t="shared" si="6"/>
        <v>10</v>
      </c>
      <c r="G20" s="24">
        <f t="shared" si="3"/>
        <v>8</v>
      </c>
      <c r="H20" s="24">
        <f t="shared" si="7"/>
        <v>5</v>
      </c>
      <c r="I20" s="24">
        <f t="shared" si="4"/>
        <v>0</v>
      </c>
      <c r="J20" s="24">
        <f t="shared" si="8"/>
        <v>0</v>
      </c>
      <c r="K20" s="24">
        <f t="shared" si="5"/>
        <v>14</v>
      </c>
      <c r="L20" s="112">
        <v>3</v>
      </c>
      <c r="M20" s="112">
        <v>3</v>
      </c>
      <c r="N20" s="112">
        <v>4</v>
      </c>
      <c r="O20" s="112">
        <v>4</v>
      </c>
      <c r="P20" s="112">
        <v>4</v>
      </c>
      <c r="Q20" s="112">
        <v>2</v>
      </c>
      <c r="R20" s="112">
        <v>3</v>
      </c>
      <c r="S20" s="112">
        <v>10</v>
      </c>
      <c r="T20" s="112"/>
      <c r="U20" s="112">
        <v>4</v>
      </c>
      <c r="V20" s="112"/>
      <c r="W20" s="112"/>
      <c r="X20" s="112">
        <v>3</v>
      </c>
      <c r="Y20" s="112">
        <v>8</v>
      </c>
      <c r="Z20" s="112">
        <v>3</v>
      </c>
      <c r="AA20" s="112">
        <v>10</v>
      </c>
      <c r="AB20" s="112">
        <v>5</v>
      </c>
      <c r="AC20" s="112"/>
      <c r="AD20" s="112">
        <v>1</v>
      </c>
      <c r="AE20" s="112"/>
      <c r="AF20" s="112">
        <v>2</v>
      </c>
      <c r="AG20" s="112">
        <v>1</v>
      </c>
      <c r="AH20" s="112"/>
      <c r="AI20" s="112">
        <v>1</v>
      </c>
      <c r="AJ20" s="112"/>
      <c r="AK20" s="112">
        <v>3</v>
      </c>
      <c r="AL20" s="112"/>
      <c r="AM20" s="112"/>
      <c r="AN20" s="112">
        <v>3</v>
      </c>
      <c r="AO20" s="112"/>
      <c r="AP20" s="112"/>
      <c r="AQ20" s="112"/>
      <c r="AR20" s="112"/>
      <c r="AS20" s="112"/>
      <c r="AT20" s="112">
        <v>2</v>
      </c>
      <c r="AU20" s="112"/>
      <c r="AV20" s="112">
        <v>1</v>
      </c>
      <c r="AW20" s="112"/>
      <c r="AX20" s="112">
        <v>2</v>
      </c>
      <c r="AY20" s="112"/>
      <c r="AZ20" s="112"/>
      <c r="BA20" s="112">
        <v>1</v>
      </c>
      <c r="BB20" s="112">
        <v>4</v>
      </c>
      <c r="BC20" s="112"/>
      <c r="BD20" s="113">
        <v>2</v>
      </c>
      <c r="BE20" s="113">
        <v>1</v>
      </c>
      <c r="BF20" s="113"/>
      <c r="BG20" s="113"/>
      <c r="BH20" s="113">
        <v>2</v>
      </c>
      <c r="BI20" s="113"/>
      <c r="BJ20" s="113"/>
      <c r="BK20" s="113"/>
      <c r="BL20" s="113"/>
      <c r="BM20" s="113"/>
      <c r="BN20" s="113"/>
      <c r="BO20" s="113">
        <v>4</v>
      </c>
      <c r="BP20" s="113"/>
      <c r="BQ20" s="113">
        <v>3</v>
      </c>
      <c r="BR20" s="113"/>
      <c r="BS20" s="113"/>
      <c r="BT20" s="113"/>
      <c r="BU20" s="113"/>
      <c r="BV20" s="113"/>
      <c r="BW20" s="113">
        <v>3</v>
      </c>
      <c r="BX20" s="113">
        <v>2</v>
      </c>
    </row>
    <row r="21" spans="1:76" ht="27.75" thickBot="1">
      <c r="A21" s="29"/>
      <c r="B21" s="30" t="s">
        <v>119</v>
      </c>
      <c r="C21" s="31">
        <f>SUM(C4:C20)</f>
        <v>804</v>
      </c>
      <c r="D21" s="31">
        <f>SUM(D4:D20)</f>
        <v>438</v>
      </c>
      <c r="E21" s="31">
        <f t="shared" ref="E21:K21" si="9">SUM(E4:E20)</f>
        <v>75</v>
      </c>
      <c r="F21" s="31">
        <f t="shared" si="9"/>
        <v>54</v>
      </c>
      <c r="G21" s="31">
        <f t="shared" si="9"/>
        <v>108</v>
      </c>
      <c r="H21" s="31">
        <f t="shared" si="9"/>
        <v>53</v>
      </c>
      <c r="I21" s="31">
        <f t="shared" si="9"/>
        <v>16</v>
      </c>
      <c r="J21" s="31">
        <f t="shared" si="9"/>
        <v>15</v>
      </c>
      <c r="K21" s="78">
        <f t="shared" si="9"/>
        <v>45</v>
      </c>
      <c r="L21" s="114">
        <f>SUM(L4:L20)</f>
        <v>21</v>
      </c>
      <c r="M21" s="115">
        <f t="shared" ref="M21:BX21" si="10">SUM(M4:M20)</f>
        <v>50</v>
      </c>
      <c r="N21" s="115">
        <f t="shared" si="10"/>
        <v>19</v>
      </c>
      <c r="O21" s="115">
        <f t="shared" si="10"/>
        <v>14</v>
      </c>
      <c r="P21" s="115">
        <f t="shared" si="10"/>
        <v>21</v>
      </c>
      <c r="Q21" s="115">
        <f t="shared" si="10"/>
        <v>6</v>
      </c>
      <c r="R21" s="115">
        <f t="shared" si="10"/>
        <v>10</v>
      </c>
      <c r="S21" s="115">
        <f t="shared" si="10"/>
        <v>84</v>
      </c>
      <c r="T21" s="115">
        <f t="shared" si="10"/>
        <v>4</v>
      </c>
      <c r="U21" s="115">
        <f t="shared" si="10"/>
        <v>54</v>
      </c>
      <c r="V21" s="115">
        <f t="shared" si="10"/>
        <v>13</v>
      </c>
      <c r="W21" s="115">
        <f t="shared" si="10"/>
        <v>23</v>
      </c>
      <c r="X21" s="115">
        <f t="shared" si="10"/>
        <v>25</v>
      </c>
      <c r="Y21" s="115">
        <f t="shared" si="10"/>
        <v>17</v>
      </c>
      <c r="Z21" s="115">
        <f t="shared" si="10"/>
        <v>13</v>
      </c>
      <c r="AA21" s="115">
        <f t="shared" si="10"/>
        <v>64</v>
      </c>
      <c r="AB21" s="115">
        <f t="shared" si="10"/>
        <v>21</v>
      </c>
      <c r="AC21" s="115">
        <f t="shared" si="10"/>
        <v>20</v>
      </c>
      <c r="AD21" s="115">
        <f t="shared" si="10"/>
        <v>13</v>
      </c>
      <c r="AE21" s="115">
        <f t="shared" si="10"/>
        <v>20</v>
      </c>
      <c r="AF21" s="115">
        <f t="shared" si="10"/>
        <v>25</v>
      </c>
      <c r="AG21" s="115">
        <f t="shared" si="10"/>
        <v>5</v>
      </c>
      <c r="AH21" s="115">
        <f t="shared" si="10"/>
        <v>4</v>
      </c>
      <c r="AI21" s="115">
        <f t="shared" si="10"/>
        <v>13</v>
      </c>
      <c r="AJ21" s="115">
        <f t="shared" si="10"/>
        <v>1</v>
      </c>
      <c r="AK21" s="115">
        <f t="shared" si="10"/>
        <v>3</v>
      </c>
      <c r="AL21" s="115">
        <f t="shared" si="10"/>
        <v>0</v>
      </c>
      <c r="AM21" s="115">
        <f>SUM(AM4:AM20)</f>
        <v>0</v>
      </c>
      <c r="AN21" s="115">
        <f>SUM(AN4:AN20)</f>
        <v>3</v>
      </c>
      <c r="AO21" s="115">
        <f t="shared" ref="AO21:BS21" si="11">SUM(AO4:AO20)</f>
        <v>0</v>
      </c>
      <c r="AP21" s="115">
        <f t="shared" si="11"/>
        <v>15</v>
      </c>
      <c r="AQ21" s="115">
        <f t="shared" si="11"/>
        <v>1</v>
      </c>
      <c r="AR21" s="115">
        <f t="shared" si="11"/>
        <v>0</v>
      </c>
      <c r="AS21" s="115">
        <f t="shared" si="11"/>
        <v>0</v>
      </c>
      <c r="AT21" s="115">
        <f t="shared" si="11"/>
        <v>30</v>
      </c>
      <c r="AU21" s="115">
        <f t="shared" si="11"/>
        <v>2</v>
      </c>
      <c r="AV21" s="115">
        <f t="shared" si="11"/>
        <v>17</v>
      </c>
      <c r="AW21" s="115">
        <f t="shared" si="11"/>
        <v>9</v>
      </c>
      <c r="AX21" s="115">
        <f t="shared" si="11"/>
        <v>13</v>
      </c>
      <c r="AY21" s="115">
        <f t="shared" si="11"/>
        <v>19</v>
      </c>
      <c r="AZ21" s="115">
        <f t="shared" si="11"/>
        <v>21</v>
      </c>
      <c r="BA21" s="115">
        <f t="shared" si="11"/>
        <v>3</v>
      </c>
      <c r="BB21" s="115">
        <f t="shared" si="11"/>
        <v>24</v>
      </c>
      <c r="BC21" s="115">
        <f t="shared" si="11"/>
        <v>16</v>
      </c>
      <c r="BD21" s="115">
        <f t="shared" si="11"/>
        <v>2</v>
      </c>
      <c r="BE21" s="115">
        <f t="shared" si="11"/>
        <v>11</v>
      </c>
      <c r="BF21" s="115">
        <f t="shared" si="11"/>
        <v>10</v>
      </c>
      <c r="BG21" s="115">
        <f t="shared" si="11"/>
        <v>2</v>
      </c>
      <c r="BH21" s="115">
        <f t="shared" si="11"/>
        <v>5</v>
      </c>
      <c r="BI21" s="115">
        <f t="shared" si="11"/>
        <v>1</v>
      </c>
      <c r="BJ21" s="115">
        <f t="shared" si="11"/>
        <v>8</v>
      </c>
      <c r="BK21" s="115">
        <f t="shared" si="11"/>
        <v>1</v>
      </c>
      <c r="BL21" s="115">
        <f t="shared" si="11"/>
        <v>0</v>
      </c>
      <c r="BM21" s="115">
        <f t="shared" si="11"/>
        <v>1</v>
      </c>
      <c r="BN21" s="115">
        <f t="shared" si="11"/>
        <v>2</v>
      </c>
      <c r="BO21" s="115">
        <f t="shared" si="11"/>
        <v>6</v>
      </c>
      <c r="BP21" s="115">
        <f t="shared" si="11"/>
        <v>1</v>
      </c>
      <c r="BQ21" s="115">
        <f t="shared" si="11"/>
        <v>6</v>
      </c>
      <c r="BR21" s="115">
        <f t="shared" si="11"/>
        <v>1</v>
      </c>
      <c r="BS21" s="115">
        <f t="shared" si="11"/>
        <v>1</v>
      </c>
      <c r="BT21" s="115">
        <f t="shared" si="10"/>
        <v>0</v>
      </c>
      <c r="BU21" s="115">
        <f t="shared" si="10"/>
        <v>0</v>
      </c>
      <c r="BV21" s="115">
        <f t="shared" si="10"/>
        <v>2</v>
      </c>
      <c r="BW21" s="115">
        <f t="shared" si="10"/>
        <v>5</v>
      </c>
      <c r="BX21" s="115">
        <f t="shared" si="10"/>
        <v>3</v>
      </c>
    </row>
    <row r="22" spans="1:76" ht="15.75">
      <c r="A22" s="21">
        <v>18</v>
      </c>
      <c r="B22" s="22" t="s">
        <v>120</v>
      </c>
      <c r="C22" s="23">
        <f t="shared" ref="C22:C31" si="12">SUM(L22:BX22)</f>
        <v>7</v>
      </c>
      <c r="D22" s="24">
        <f t="shared" ref="D22:D31" si="13">SUM(L22:AA22)</f>
        <v>2</v>
      </c>
      <c r="E22" s="24">
        <f t="shared" ref="E22:E31" si="14">SUM(AB22+AC22+AD22+AE22+AJ22)</f>
        <v>0</v>
      </c>
      <c r="F22" s="24">
        <f t="shared" ref="F22:F31" si="15">SUM(AF22+AG22+AH22+AI22+AK22+AL22+AM22+AN22+AO22+AQ22+AS22)</f>
        <v>0</v>
      </c>
      <c r="G22" s="24">
        <f t="shared" ref="G22:G31" si="16">SUM(AU22+AV22+AW22+AX22+AY22+AZ22+BA22+BB22)</f>
        <v>2</v>
      </c>
      <c r="H22" s="24">
        <f t="shared" ref="H22:H31" si="17">SUM(AR22+AT22+BE22+BF22+BD22)</f>
        <v>0</v>
      </c>
      <c r="I22" s="24">
        <f t="shared" ref="I22:I31" si="18">SUM(BC22)</f>
        <v>0</v>
      </c>
      <c r="J22" s="24">
        <f t="shared" ref="J22:J31" si="19">SUM(AP22)</f>
        <v>0</v>
      </c>
      <c r="K22" s="24">
        <f t="shared" ref="K22:K31" si="20">SUM(BG22:BX22)</f>
        <v>3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>
        <v>1</v>
      </c>
      <c r="V22" s="116"/>
      <c r="W22" s="116"/>
      <c r="X22" s="116"/>
      <c r="Y22" s="116"/>
      <c r="Z22" s="116"/>
      <c r="AA22" s="116">
        <v>1</v>
      </c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>
        <v>1</v>
      </c>
      <c r="BA22" s="116">
        <v>1</v>
      </c>
      <c r="BB22" s="116"/>
      <c r="BC22" s="116"/>
      <c r="BD22" s="117"/>
      <c r="BE22" s="117"/>
      <c r="BF22" s="117"/>
      <c r="BG22" s="117"/>
      <c r="BH22" s="117"/>
      <c r="BI22" s="117">
        <v>1</v>
      </c>
      <c r="BJ22" s="117"/>
      <c r="BK22" s="117"/>
      <c r="BL22" s="117"/>
      <c r="BM22" s="117"/>
      <c r="BN22" s="117"/>
      <c r="BO22" s="117"/>
      <c r="BP22" s="117"/>
      <c r="BQ22" s="117">
        <v>1</v>
      </c>
      <c r="BR22" s="117"/>
      <c r="BS22" s="117"/>
      <c r="BT22" s="117"/>
      <c r="BU22" s="117"/>
      <c r="BV22" s="117"/>
      <c r="BW22" s="117">
        <v>1</v>
      </c>
      <c r="BX22" s="117"/>
    </row>
    <row r="23" spans="1:76" ht="15.75">
      <c r="A23" s="21">
        <v>19</v>
      </c>
      <c r="B23" s="22" t="s">
        <v>121</v>
      </c>
      <c r="C23" s="23">
        <f t="shared" si="12"/>
        <v>0</v>
      </c>
      <c r="D23" s="24">
        <f t="shared" si="13"/>
        <v>0</v>
      </c>
      <c r="E23" s="24">
        <f t="shared" si="14"/>
        <v>0</v>
      </c>
      <c r="F23" s="24">
        <f t="shared" si="15"/>
        <v>0</v>
      </c>
      <c r="G23" s="24">
        <f t="shared" si="16"/>
        <v>0</v>
      </c>
      <c r="H23" s="24">
        <f t="shared" si="17"/>
        <v>0</v>
      </c>
      <c r="I23" s="24">
        <f t="shared" si="18"/>
        <v>0</v>
      </c>
      <c r="J23" s="24">
        <f t="shared" si="19"/>
        <v>0</v>
      </c>
      <c r="K23" s="24">
        <f t="shared" si="20"/>
        <v>0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</row>
    <row r="24" spans="1:76" ht="25.5">
      <c r="A24" s="21">
        <v>20</v>
      </c>
      <c r="B24" s="22" t="s">
        <v>122</v>
      </c>
      <c r="C24" s="23">
        <f t="shared" si="12"/>
        <v>27</v>
      </c>
      <c r="D24" s="24">
        <f t="shared" si="13"/>
        <v>22</v>
      </c>
      <c r="E24" s="24">
        <f t="shared" si="14"/>
        <v>1</v>
      </c>
      <c r="F24" s="24">
        <f t="shared" si="15"/>
        <v>2</v>
      </c>
      <c r="G24" s="24">
        <f t="shared" si="16"/>
        <v>0</v>
      </c>
      <c r="H24" s="24">
        <f t="shared" si="17"/>
        <v>2</v>
      </c>
      <c r="I24" s="24">
        <f t="shared" si="18"/>
        <v>0</v>
      </c>
      <c r="J24" s="24">
        <f t="shared" si="19"/>
        <v>0</v>
      </c>
      <c r="K24" s="24">
        <f t="shared" si="20"/>
        <v>0</v>
      </c>
      <c r="L24" s="18">
        <v>2</v>
      </c>
      <c r="M24" s="18"/>
      <c r="N24" s="18"/>
      <c r="O24" s="18"/>
      <c r="P24" s="18"/>
      <c r="Q24" s="18"/>
      <c r="R24" s="18">
        <v>2</v>
      </c>
      <c r="S24" s="18">
        <v>12</v>
      </c>
      <c r="T24" s="18"/>
      <c r="U24" s="18"/>
      <c r="V24" s="18"/>
      <c r="W24" s="18">
        <v>1</v>
      </c>
      <c r="X24" s="18">
        <v>2</v>
      </c>
      <c r="Y24" s="18"/>
      <c r="Z24" s="18"/>
      <c r="AA24" s="18">
        <v>3</v>
      </c>
      <c r="AB24" s="18"/>
      <c r="AC24" s="18"/>
      <c r="AD24" s="18">
        <v>1</v>
      </c>
      <c r="AE24" s="18"/>
      <c r="AF24" s="18">
        <v>1</v>
      </c>
      <c r="AG24" s="18">
        <v>1</v>
      </c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>
        <v>1</v>
      </c>
      <c r="AU24" s="18"/>
      <c r="AV24" s="18"/>
      <c r="AW24" s="18"/>
      <c r="AX24" s="18"/>
      <c r="AY24" s="18"/>
      <c r="AZ24" s="18"/>
      <c r="BA24" s="18"/>
      <c r="BB24" s="18"/>
      <c r="BC24" s="18"/>
      <c r="BD24" s="19">
        <v>1</v>
      </c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</row>
    <row r="25" spans="1:76" ht="25.5">
      <c r="A25" s="21">
        <v>21</v>
      </c>
      <c r="B25" s="22" t="s">
        <v>123</v>
      </c>
      <c r="C25" s="23">
        <f t="shared" si="12"/>
        <v>6</v>
      </c>
      <c r="D25" s="24">
        <f t="shared" si="13"/>
        <v>2</v>
      </c>
      <c r="E25" s="24">
        <f t="shared" si="14"/>
        <v>1</v>
      </c>
      <c r="F25" s="24">
        <f t="shared" si="15"/>
        <v>0</v>
      </c>
      <c r="G25" s="24">
        <f t="shared" si="16"/>
        <v>1</v>
      </c>
      <c r="H25" s="24">
        <f t="shared" si="17"/>
        <v>2</v>
      </c>
      <c r="I25" s="24">
        <f t="shared" si="18"/>
        <v>0</v>
      </c>
      <c r="J25" s="24">
        <f t="shared" si="19"/>
        <v>0</v>
      </c>
      <c r="K25" s="24">
        <f t="shared" si="20"/>
        <v>0</v>
      </c>
      <c r="L25" s="18"/>
      <c r="M25" s="18"/>
      <c r="N25" s="18"/>
      <c r="O25" s="18"/>
      <c r="P25" s="18"/>
      <c r="Q25" s="18"/>
      <c r="R25" s="18"/>
      <c r="S25" s="18">
        <v>1</v>
      </c>
      <c r="T25" s="18"/>
      <c r="U25" s="18"/>
      <c r="V25" s="18"/>
      <c r="W25" s="18"/>
      <c r="X25" s="18"/>
      <c r="Y25" s="18"/>
      <c r="Z25" s="18"/>
      <c r="AA25" s="18">
        <v>1</v>
      </c>
      <c r="AB25" s="18">
        <v>1</v>
      </c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>
        <v>1</v>
      </c>
      <c r="AU25" s="18"/>
      <c r="AV25" s="18"/>
      <c r="AW25" s="18"/>
      <c r="AX25" s="18"/>
      <c r="AY25" s="18"/>
      <c r="AZ25" s="18"/>
      <c r="BA25" s="18"/>
      <c r="BB25" s="18">
        <v>1</v>
      </c>
      <c r="BC25" s="18"/>
      <c r="BD25" s="19">
        <v>1</v>
      </c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</row>
    <row r="26" spans="1:76" ht="25.5">
      <c r="A26" s="21">
        <v>22</v>
      </c>
      <c r="B26" s="22" t="s">
        <v>124</v>
      </c>
      <c r="C26" s="23">
        <f t="shared" si="12"/>
        <v>0</v>
      </c>
      <c r="D26" s="24">
        <f t="shared" si="13"/>
        <v>0</v>
      </c>
      <c r="E26" s="24">
        <f t="shared" si="14"/>
        <v>0</v>
      </c>
      <c r="F26" s="24">
        <f t="shared" si="15"/>
        <v>0</v>
      </c>
      <c r="G26" s="24">
        <f t="shared" si="16"/>
        <v>0</v>
      </c>
      <c r="H26" s="24">
        <f t="shared" si="17"/>
        <v>0</v>
      </c>
      <c r="I26" s="24">
        <f t="shared" si="18"/>
        <v>0</v>
      </c>
      <c r="J26" s="24">
        <f t="shared" si="19"/>
        <v>0</v>
      </c>
      <c r="K26" s="24">
        <f t="shared" si="20"/>
        <v>0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</row>
    <row r="27" spans="1:76" ht="25.5">
      <c r="A27" s="21">
        <v>23</v>
      </c>
      <c r="B27" s="22" t="s">
        <v>125</v>
      </c>
      <c r="C27" s="23">
        <f t="shared" si="12"/>
        <v>15</v>
      </c>
      <c r="D27" s="24">
        <f t="shared" si="13"/>
        <v>10</v>
      </c>
      <c r="E27" s="24">
        <f t="shared" si="14"/>
        <v>2</v>
      </c>
      <c r="F27" s="24">
        <f t="shared" si="15"/>
        <v>2</v>
      </c>
      <c r="G27" s="24">
        <f t="shared" si="16"/>
        <v>0</v>
      </c>
      <c r="H27" s="24">
        <f t="shared" si="17"/>
        <v>1</v>
      </c>
      <c r="I27" s="24">
        <f t="shared" si="18"/>
        <v>0</v>
      </c>
      <c r="J27" s="24">
        <f t="shared" si="19"/>
        <v>0</v>
      </c>
      <c r="K27" s="24">
        <f t="shared" si="20"/>
        <v>0</v>
      </c>
      <c r="L27" s="18"/>
      <c r="M27" s="18"/>
      <c r="N27" s="18"/>
      <c r="O27" s="18"/>
      <c r="P27" s="18"/>
      <c r="Q27" s="18"/>
      <c r="R27" s="18"/>
      <c r="S27" s="18">
        <v>7</v>
      </c>
      <c r="T27" s="18"/>
      <c r="U27" s="18">
        <v>1</v>
      </c>
      <c r="V27" s="18">
        <v>2</v>
      </c>
      <c r="W27" s="18"/>
      <c r="X27" s="18"/>
      <c r="Y27" s="18"/>
      <c r="Z27" s="18"/>
      <c r="AA27" s="18"/>
      <c r="AB27" s="18"/>
      <c r="AC27" s="18">
        <v>2</v>
      </c>
      <c r="AD27" s="18"/>
      <c r="AE27" s="18"/>
      <c r="AF27" s="18">
        <v>1</v>
      </c>
      <c r="AG27" s="18">
        <v>1</v>
      </c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9">
        <v>1</v>
      </c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</row>
    <row r="28" spans="1:76" ht="25.5">
      <c r="A28" s="21">
        <v>24</v>
      </c>
      <c r="B28" s="22" t="s">
        <v>126</v>
      </c>
      <c r="C28" s="23">
        <f t="shared" si="12"/>
        <v>20</v>
      </c>
      <c r="D28" s="24">
        <f t="shared" si="13"/>
        <v>9</v>
      </c>
      <c r="E28" s="24">
        <f t="shared" si="14"/>
        <v>4</v>
      </c>
      <c r="F28" s="24">
        <f t="shared" si="15"/>
        <v>3</v>
      </c>
      <c r="G28" s="24">
        <f t="shared" si="16"/>
        <v>3</v>
      </c>
      <c r="H28" s="24">
        <f t="shared" si="17"/>
        <v>1</v>
      </c>
      <c r="I28" s="24">
        <f t="shared" si="18"/>
        <v>0</v>
      </c>
      <c r="J28" s="24">
        <f t="shared" si="19"/>
        <v>0</v>
      </c>
      <c r="K28" s="24">
        <f t="shared" si="20"/>
        <v>0</v>
      </c>
      <c r="L28" s="18"/>
      <c r="M28" s="18"/>
      <c r="N28" s="18"/>
      <c r="O28" s="18">
        <v>2</v>
      </c>
      <c r="P28" s="18"/>
      <c r="Q28" s="18"/>
      <c r="R28" s="18">
        <v>1</v>
      </c>
      <c r="S28" s="18">
        <v>2</v>
      </c>
      <c r="T28" s="18"/>
      <c r="U28" s="18">
        <v>1</v>
      </c>
      <c r="V28" s="18">
        <v>3</v>
      </c>
      <c r="W28" s="18"/>
      <c r="X28" s="18"/>
      <c r="Y28" s="18"/>
      <c r="Z28" s="18"/>
      <c r="AA28" s="18"/>
      <c r="AB28" s="18">
        <v>2</v>
      </c>
      <c r="AC28" s="18"/>
      <c r="AD28" s="18"/>
      <c r="AE28" s="18">
        <v>2</v>
      </c>
      <c r="AF28" s="18"/>
      <c r="AG28" s="18">
        <v>1</v>
      </c>
      <c r="AH28" s="18"/>
      <c r="AI28" s="18">
        <v>1</v>
      </c>
      <c r="AJ28" s="18"/>
      <c r="AK28" s="18"/>
      <c r="AL28" s="18"/>
      <c r="AM28" s="18"/>
      <c r="AN28" s="18"/>
      <c r="AO28" s="18"/>
      <c r="AP28" s="18"/>
      <c r="AQ28" s="18">
        <v>1</v>
      </c>
      <c r="AR28" s="18"/>
      <c r="AS28" s="18"/>
      <c r="AT28" s="18">
        <v>1</v>
      </c>
      <c r="AU28" s="18">
        <v>1</v>
      </c>
      <c r="AV28" s="18"/>
      <c r="AW28" s="18"/>
      <c r="AX28" s="18">
        <v>1</v>
      </c>
      <c r="AY28" s="18"/>
      <c r="AZ28" s="18"/>
      <c r="BA28" s="18">
        <v>1</v>
      </c>
      <c r="BB28" s="18"/>
      <c r="BC28" s="18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</row>
    <row r="29" spans="1:76" ht="25.5">
      <c r="A29" s="21">
        <v>25</v>
      </c>
      <c r="B29" s="22" t="s">
        <v>127</v>
      </c>
      <c r="C29" s="23">
        <f t="shared" si="12"/>
        <v>5</v>
      </c>
      <c r="D29" s="24">
        <f t="shared" si="13"/>
        <v>3</v>
      </c>
      <c r="E29" s="24">
        <f t="shared" si="14"/>
        <v>2</v>
      </c>
      <c r="F29" s="24">
        <f t="shared" si="15"/>
        <v>0</v>
      </c>
      <c r="G29" s="24">
        <f t="shared" si="16"/>
        <v>0</v>
      </c>
      <c r="H29" s="24">
        <f t="shared" si="17"/>
        <v>0</v>
      </c>
      <c r="I29" s="24">
        <f t="shared" si="18"/>
        <v>0</v>
      </c>
      <c r="J29" s="24">
        <f t="shared" si="19"/>
        <v>0</v>
      </c>
      <c r="K29" s="24">
        <f t="shared" si="20"/>
        <v>0</v>
      </c>
      <c r="L29" s="18"/>
      <c r="M29" s="18"/>
      <c r="N29" s="18"/>
      <c r="O29" s="18"/>
      <c r="P29" s="18"/>
      <c r="Q29" s="18"/>
      <c r="R29" s="18"/>
      <c r="S29" s="18">
        <v>1</v>
      </c>
      <c r="T29" s="18"/>
      <c r="U29" s="18">
        <v>1</v>
      </c>
      <c r="V29" s="18">
        <v>1</v>
      </c>
      <c r="W29" s="18"/>
      <c r="X29" s="18"/>
      <c r="Y29" s="18"/>
      <c r="Z29" s="18"/>
      <c r="AA29" s="18"/>
      <c r="AB29" s="18">
        <v>2</v>
      </c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</row>
    <row r="30" spans="1:76" ht="15.75">
      <c r="A30" s="21">
        <v>26</v>
      </c>
      <c r="B30" s="22" t="s">
        <v>128</v>
      </c>
      <c r="C30" s="23">
        <f t="shared" si="12"/>
        <v>4</v>
      </c>
      <c r="D30" s="24">
        <f t="shared" si="13"/>
        <v>3</v>
      </c>
      <c r="E30" s="24">
        <f t="shared" si="14"/>
        <v>0</v>
      </c>
      <c r="F30" s="24">
        <f t="shared" si="15"/>
        <v>0</v>
      </c>
      <c r="G30" s="24">
        <f t="shared" si="16"/>
        <v>1</v>
      </c>
      <c r="H30" s="24">
        <f t="shared" si="17"/>
        <v>0</v>
      </c>
      <c r="I30" s="24">
        <f t="shared" si="18"/>
        <v>0</v>
      </c>
      <c r="J30" s="24">
        <f t="shared" si="19"/>
        <v>0</v>
      </c>
      <c r="K30" s="24">
        <f t="shared" si="20"/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18">
        <v>1</v>
      </c>
      <c r="V30" s="18"/>
      <c r="W30" s="18"/>
      <c r="X30" s="18">
        <v>1</v>
      </c>
      <c r="Y30" s="18"/>
      <c r="Z30" s="18">
        <v>1</v>
      </c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>
        <v>1</v>
      </c>
      <c r="AW30" s="18"/>
      <c r="AX30" s="18"/>
      <c r="AY30" s="18"/>
      <c r="AZ30" s="18"/>
      <c r="BA30" s="18"/>
      <c r="BB30" s="18"/>
      <c r="BC30" s="18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</row>
    <row r="31" spans="1:76" ht="16.5" thickBot="1">
      <c r="A31" s="21">
        <v>27</v>
      </c>
      <c r="B31" s="22" t="s">
        <v>129</v>
      </c>
      <c r="C31" s="23">
        <f t="shared" si="12"/>
        <v>44</v>
      </c>
      <c r="D31" s="24">
        <f t="shared" si="13"/>
        <v>30</v>
      </c>
      <c r="E31" s="24">
        <f t="shared" si="14"/>
        <v>2</v>
      </c>
      <c r="F31" s="24">
        <f t="shared" si="15"/>
        <v>4</v>
      </c>
      <c r="G31" s="24">
        <f t="shared" si="16"/>
        <v>3</v>
      </c>
      <c r="H31" s="24">
        <f t="shared" si="17"/>
        <v>5</v>
      </c>
      <c r="I31" s="24">
        <f t="shared" si="18"/>
        <v>0</v>
      </c>
      <c r="J31" s="24">
        <f t="shared" si="19"/>
        <v>0</v>
      </c>
      <c r="K31" s="24">
        <f t="shared" si="20"/>
        <v>0</v>
      </c>
      <c r="L31" s="112"/>
      <c r="M31" s="112"/>
      <c r="N31" s="112"/>
      <c r="O31" s="112">
        <v>1</v>
      </c>
      <c r="P31" s="112"/>
      <c r="Q31" s="112">
        <v>1</v>
      </c>
      <c r="R31" s="112">
        <v>1</v>
      </c>
      <c r="S31" s="112">
        <v>15</v>
      </c>
      <c r="T31" s="112"/>
      <c r="U31" s="112"/>
      <c r="V31" s="112">
        <v>3</v>
      </c>
      <c r="W31" s="112">
        <v>2</v>
      </c>
      <c r="X31" s="112">
        <v>2</v>
      </c>
      <c r="Y31" s="112"/>
      <c r="Z31" s="112">
        <v>2</v>
      </c>
      <c r="AA31" s="112">
        <v>3</v>
      </c>
      <c r="AB31" s="112"/>
      <c r="AC31" s="112">
        <v>2</v>
      </c>
      <c r="AD31" s="112"/>
      <c r="AE31" s="112"/>
      <c r="AF31" s="112"/>
      <c r="AG31" s="112">
        <v>3</v>
      </c>
      <c r="AH31" s="112">
        <v>1</v>
      </c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>
        <v>5</v>
      </c>
      <c r="AU31" s="112"/>
      <c r="AV31" s="112">
        <v>2</v>
      </c>
      <c r="AW31" s="112"/>
      <c r="AX31" s="112"/>
      <c r="AY31" s="112"/>
      <c r="AZ31" s="112"/>
      <c r="BA31" s="112">
        <v>1</v>
      </c>
      <c r="BB31" s="112"/>
      <c r="BC31" s="112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</row>
    <row r="32" spans="1:76" s="41" customFormat="1" ht="27.75" thickBot="1">
      <c r="A32" s="36"/>
      <c r="B32" s="37" t="s">
        <v>130</v>
      </c>
      <c r="C32" s="31">
        <f>SUM(C22:C31)</f>
        <v>128</v>
      </c>
      <c r="D32" s="38">
        <f>SUM(D22:D31)</f>
        <v>81</v>
      </c>
      <c r="E32" s="38">
        <f t="shared" ref="E32:K32" si="21">SUM(E22:E31)</f>
        <v>12</v>
      </c>
      <c r="F32" s="38">
        <f>SUM(F22:F31)</f>
        <v>11</v>
      </c>
      <c r="G32" s="38">
        <f t="shared" si="21"/>
        <v>10</v>
      </c>
      <c r="H32" s="38">
        <f t="shared" si="21"/>
        <v>11</v>
      </c>
      <c r="I32" s="38">
        <f>SUM(I22:I31)</f>
        <v>0</v>
      </c>
      <c r="J32" s="38">
        <f t="shared" si="21"/>
        <v>0</v>
      </c>
      <c r="K32" s="101">
        <f t="shared" si="21"/>
        <v>3</v>
      </c>
      <c r="L32" s="114">
        <f>SUM(L22:L31)</f>
        <v>2</v>
      </c>
      <c r="M32" s="115">
        <f t="shared" ref="M32:BX32" si="22">SUM(M22:M31)</f>
        <v>0</v>
      </c>
      <c r="N32" s="115">
        <f t="shared" si="22"/>
        <v>0</v>
      </c>
      <c r="O32" s="115">
        <f t="shared" si="22"/>
        <v>3</v>
      </c>
      <c r="P32" s="115">
        <f t="shared" si="22"/>
        <v>0</v>
      </c>
      <c r="Q32" s="115">
        <f t="shared" si="22"/>
        <v>1</v>
      </c>
      <c r="R32" s="115">
        <f t="shared" si="22"/>
        <v>4</v>
      </c>
      <c r="S32" s="115">
        <f t="shared" si="22"/>
        <v>38</v>
      </c>
      <c r="T32" s="115">
        <f t="shared" si="22"/>
        <v>0</v>
      </c>
      <c r="U32" s="115">
        <f t="shared" si="22"/>
        <v>5</v>
      </c>
      <c r="V32" s="115">
        <f t="shared" si="22"/>
        <v>9</v>
      </c>
      <c r="W32" s="115">
        <f t="shared" si="22"/>
        <v>3</v>
      </c>
      <c r="X32" s="115">
        <f t="shared" si="22"/>
        <v>5</v>
      </c>
      <c r="Y32" s="115">
        <f t="shared" si="22"/>
        <v>0</v>
      </c>
      <c r="Z32" s="115">
        <f t="shared" si="22"/>
        <v>3</v>
      </c>
      <c r="AA32" s="115">
        <f t="shared" si="22"/>
        <v>8</v>
      </c>
      <c r="AB32" s="115">
        <f t="shared" si="22"/>
        <v>5</v>
      </c>
      <c r="AC32" s="115">
        <f t="shared" si="22"/>
        <v>4</v>
      </c>
      <c r="AD32" s="115">
        <f t="shared" si="22"/>
        <v>1</v>
      </c>
      <c r="AE32" s="115">
        <f t="shared" si="22"/>
        <v>2</v>
      </c>
      <c r="AF32" s="115">
        <f t="shared" si="22"/>
        <v>2</v>
      </c>
      <c r="AG32" s="115">
        <f t="shared" si="22"/>
        <v>6</v>
      </c>
      <c r="AH32" s="115">
        <f t="shared" si="22"/>
        <v>1</v>
      </c>
      <c r="AI32" s="115">
        <f t="shared" si="22"/>
        <v>1</v>
      </c>
      <c r="AJ32" s="115">
        <f t="shared" si="22"/>
        <v>0</v>
      </c>
      <c r="AK32" s="115">
        <f t="shared" si="22"/>
        <v>0</v>
      </c>
      <c r="AL32" s="115">
        <f t="shared" si="22"/>
        <v>0</v>
      </c>
      <c r="AM32" s="115">
        <f t="shared" si="22"/>
        <v>0</v>
      </c>
      <c r="AN32" s="115">
        <f t="shared" si="22"/>
        <v>0</v>
      </c>
      <c r="AO32" s="115">
        <f t="shared" si="22"/>
        <v>0</v>
      </c>
      <c r="AP32" s="115">
        <f t="shared" si="22"/>
        <v>0</v>
      </c>
      <c r="AQ32" s="115">
        <f t="shared" si="22"/>
        <v>1</v>
      </c>
      <c r="AR32" s="115">
        <f t="shared" si="22"/>
        <v>0</v>
      </c>
      <c r="AS32" s="115">
        <f t="shared" si="22"/>
        <v>0</v>
      </c>
      <c r="AT32" s="115">
        <f t="shared" si="22"/>
        <v>8</v>
      </c>
      <c r="AU32" s="115">
        <f t="shared" si="22"/>
        <v>1</v>
      </c>
      <c r="AV32" s="115">
        <f t="shared" si="22"/>
        <v>3</v>
      </c>
      <c r="AW32" s="115">
        <f t="shared" si="22"/>
        <v>0</v>
      </c>
      <c r="AX32" s="115">
        <f t="shared" si="22"/>
        <v>1</v>
      </c>
      <c r="AY32" s="115">
        <f t="shared" si="22"/>
        <v>0</v>
      </c>
      <c r="AZ32" s="115">
        <f t="shared" si="22"/>
        <v>1</v>
      </c>
      <c r="BA32" s="115">
        <f t="shared" si="22"/>
        <v>3</v>
      </c>
      <c r="BB32" s="115">
        <f t="shared" si="22"/>
        <v>1</v>
      </c>
      <c r="BC32" s="115">
        <f t="shared" si="22"/>
        <v>0</v>
      </c>
      <c r="BD32" s="115">
        <f t="shared" si="22"/>
        <v>3</v>
      </c>
      <c r="BE32" s="115">
        <f t="shared" si="22"/>
        <v>0</v>
      </c>
      <c r="BF32" s="115">
        <f t="shared" si="22"/>
        <v>0</v>
      </c>
      <c r="BG32" s="115">
        <f t="shared" si="22"/>
        <v>0</v>
      </c>
      <c r="BH32" s="115">
        <f t="shared" si="22"/>
        <v>0</v>
      </c>
      <c r="BI32" s="115">
        <f t="shared" si="22"/>
        <v>1</v>
      </c>
      <c r="BJ32" s="115">
        <f t="shared" si="22"/>
        <v>0</v>
      </c>
      <c r="BK32" s="115">
        <f t="shared" si="22"/>
        <v>0</v>
      </c>
      <c r="BL32" s="115">
        <f t="shared" si="22"/>
        <v>0</v>
      </c>
      <c r="BM32" s="115">
        <f t="shared" si="22"/>
        <v>0</v>
      </c>
      <c r="BN32" s="115">
        <f t="shared" si="22"/>
        <v>0</v>
      </c>
      <c r="BO32" s="115">
        <f t="shared" si="22"/>
        <v>0</v>
      </c>
      <c r="BP32" s="115">
        <f t="shared" si="22"/>
        <v>0</v>
      </c>
      <c r="BQ32" s="115">
        <f t="shared" si="22"/>
        <v>1</v>
      </c>
      <c r="BR32" s="115">
        <f t="shared" si="22"/>
        <v>0</v>
      </c>
      <c r="BS32" s="115">
        <f t="shared" si="22"/>
        <v>0</v>
      </c>
      <c r="BT32" s="115">
        <f t="shared" si="22"/>
        <v>0</v>
      </c>
      <c r="BU32" s="115">
        <f t="shared" si="22"/>
        <v>0</v>
      </c>
      <c r="BV32" s="115">
        <f t="shared" si="22"/>
        <v>0</v>
      </c>
      <c r="BW32" s="115">
        <f t="shared" si="22"/>
        <v>1</v>
      </c>
      <c r="BX32" s="115">
        <f t="shared" si="22"/>
        <v>0</v>
      </c>
    </row>
    <row r="33" spans="1:76" ht="15.75">
      <c r="A33" s="21">
        <v>28</v>
      </c>
      <c r="B33" s="22" t="s">
        <v>131</v>
      </c>
      <c r="C33" s="23">
        <f>SUM(L33:BX33)</f>
        <v>5</v>
      </c>
      <c r="D33" s="24">
        <f>SUM(L33:AA33)</f>
        <v>4</v>
      </c>
      <c r="E33" s="24">
        <f>SUM(AB33+AC33+AD33+AE33+AJ33)</f>
        <v>0</v>
      </c>
      <c r="F33" s="24">
        <f t="shared" ref="F33:F36" si="23">SUM(AF33+AG33+AH33+AI33+AK33+AL33+AM33+AN33+AO33+AQ33+AS33)</f>
        <v>0</v>
      </c>
      <c r="G33" s="24">
        <f>SUM(AU33+AV33+AW33+AX33+AY33+AZ33+BA33+BB33)</f>
        <v>0</v>
      </c>
      <c r="H33" s="24">
        <f t="shared" ref="H33:H36" si="24">SUM(AR33+AT33+BE33+BF33+BD33)</f>
        <v>1</v>
      </c>
      <c r="I33" s="24">
        <f>SUM(BC33)</f>
        <v>0</v>
      </c>
      <c r="J33" s="24">
        <f t="shared" ref="J33:J36" si="25">SUM(AP33)</f>
        <v>0</v>
      </c>
      <c r="K33" s="24">
        <f>SUM(BG33:BX33)</f>
        <v>0</v>
      </c>
      <c r="L33" s="116"/>
      <c r="M33" s="116"/>
      <c r="N33" s="116"/>
      <c r="O33" s="116">
        <v>1</v>
      </c>
      <c r="P33" s="116"/>
      <c r="Q33" s="116"/>
      <c r="R33" s="116"/>
      <c r="S33" s="116"/>
      <c r="T33" s="116"/>
      <c r="U33" s="116">
        <v>1</v>
      </c>
      <c r="V33" s="116"/>
      <c r="W33" s="116"/>
      <c r="X33" s="116"/>
      <c r="Y33" s="116">
        <v>2</v>
      </c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7">
        <v>1</v>
      </c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</row>
    <row r="34" spans="1:76" ht="15.75">
      <c r="A34" s="21">
        <v>29</v>
      </c>
      <c r="B34" s="22" t="s">
        <v>132</v>
      </c>
      <c r="C34" s="23">
        <f>SUM(L34:BX34)</f>
        <v>0</v>
      </c>
      <c r="D34" s="24">
        <f>SUM(L34:AA34)</f>
        <v>0</v>
      </c>
      <c r="E34" s="24">
        <f>SUM(AB34+AC34+AD34+AE34+AJ34)</f>
        <v>0</v>
      </c>
      <c r="F34" s="24">
        <f t="shared" si="23"/>
        <v>0</v>
      </c>
      <c r="G34" s="24">
        <f>SUM(AU34+AV34+AW34+AX34+AY34+AZ34+BA34+BB34)</f>
        <v>0</v>
      </c>
      <c r="H34" s="24">
        <f t="shared" si="24"/>
        <v>0</v>
      </c>
      <c r="I34" s="24">
        <f>SUM(BC34)</f>
        <v>0</v>
      </c>
      <c r="J34" s="24">
        <f t="shared" si="25"/>
        <v>0</v>
      </c>
      <c r="K34" s="24">
        <f>SUM(BG34:BX34)</f>
        <v>0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</row>
    <row r="35" spans="1:76" ht="15.75">
      <c r="A35" s="21">
        <v>30</v>
      </c>
      <c r="B35" s="22" t="s">
        <v>133</v>
      </c>
      <c r="C35" s="23">
        <f>SUM(L35:BX35)</f>
        <v>0</v>
      </c>
      <c r="D35" s="24">
        <f>SUM(L35:AA35)</f>
        <v>0</v>
      </c>
      <c r="E35" s="24">
        <f>SUM(AB35+AC35+AD35+AE35+AJ35)</f>
        <v>0</v>
      </c>
      <c r="F35" s="24">
        <f t="shared" si="23"/>
        <v>0</v>
      </c>
      <c r="G35" s="24">
        <f>SUM(AU35+AV35+AW35+AX35+AY35+AZ35+BA35+BB35)</f>
        <v>0</v>
      </c>
      <c r="H35" s="24">
        <f t="shared" si="24"/>
        <v>0</v>
      </c>
      <c r="I35" s="24">
        <f>SUM(BC35)</f>
        <v>0</v>
      </c>
      <c r="J35" s="24">
        <f t="shared" si="25"/>
        <v>0</v>
      </c>
      <c r="K35" s="24">
        <f>SUM(BG35:BX35)</f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</row>
    <row r="36" spans="1:76" ht="16.5" thickBot="1">
      <c r="A36" s="21">
        <v>31</v>
      </c>
      <c r="B36" s="22" t="s">
        <v>134</v>
      </c>
      <c r="C36" s="23">
        <f>SUM(L36:BX36)</f>
        <v>1</v>
      </c>
      <c r="D36" s="24">
        <f>SUM(L36:AA36)</f>
        <v>0</v>
      </c>
      <c r="E36" s="24">
        <f>SUM(AB36+AC36+AD36+AE36+AJ36)</f>
        <v>1</v>
      </c>
      <c r="F36" s="24">
        <f t="shared" si="23"/>
        <v>0</v>
      </c>
      <c r="G36" s="24">
        <f>SUM(AU36+AV36+AW36+AX36+AY36+AZ36+BA36+BB36)</f>
        <v>0</v>
      </c>
      <c r="H36" s="24">
        <f t="shared" si="24"/>
        <v>0</v>
      </c>
      <c r="I36" s="24">
        <f>SUM(BC36)</f>
        <v>0</v>
      </c>
      <c r="J36" s="24">
        <f t="shared" si="25"/>
        <v>0</v>
      </c>
      <c r="K36" s="24">
        <f>SUM(BG36:BX36)</f>
        <v>0</v>
      </c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>
        <v>1</v>
      </c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</row>
    <row r="37" spans="1:76" s="41" customFormat="1" ht="41.25" thickBot="1">
      <c r="A37" s="36"/>
      <c r="B37" s="37" t="s">
        <v>135</v>
      </c>
      <c r="C37" s="31">
        <f>SUM(C33:C36)</f>
        <v>6</v>
      </c>
      <c r="D37" s="38">
        <f>SUM(D33:D36)</f>
        <v>4</v>
      </c>
      <c r="E37" s="38">
        <f t="shared" ref="E37:J37" si="26">SUM(E33:E36)</f>
        <v>1</v>
      </c>
      <c r="F37" s="38">
        <f t="shared" si="26"/>
        <v>0</v>
      </c>
      <c r="G37" s="38">
        <f t="shared" si="26"/>
        <v>0</v>
      </c>
      <c r="H37" s="38">
        <f t="shared" si="26"/>
        <v>1</v>
      </c>
      <c r="I37" s="38">
        <f t="shared" si="26"/>
        <v>0</v>
      </c>
      <c r="J37" s="38">
        <f t="shared" si="26"/>
        <v>0</v>
      </c>
      <c r="K37" s="101">
        <f>SUM(K33:K36)</f>
        <v>0</v>
      </c>
      <c r="L37" s="114">
        <f>SUM(L33:L36)</f>
        <v>0</v>
      </c>
      <c r="M37" s="115">
        <f t="shared" ref="M37:BV37" si="27">SUM(M33:M36)</f>
        <v>0</v>
      </c>
      <c r="N37" s="115">
        <f t="shared" si="27"/>
        <v>0</v>
      </c>
      <c r="O37" s="115">
        <f t="shared" si="27"/>
        <v>1</v>
      </c>
      <c r="P37" s="115">
        <f t="shared" si="27"/>
        <v>0</v>
      </c>
      <c r="Q37" s="115">
        <f t="shared" si="27"/>
        <v>0</v>
      </c>
      <c r="R37" s="115">
        <f t="shared" si="27"/>
        <v>0</v>
      </c>
      <c r="S37" s="115">
        <f t="shared" si="27"/>
        <v>0</v>
      </c>
      <c r="T37" s="115">
        <f t="shared" si="27"/>
        <v>0</v>
      </c>
      <c r="U37" s="115">
        <f t="shared" si="27"/>
        <v>1</v>
      </c>
      <c r="V37" s="115">
        <f t="shared" si="27"/>
        <v>0</v>
      </c>
      <c r="W37" s="115">
        <f>SUM(W33:W36)</f>
        <v>0</v>
      </c>
      <c r="X37" s="115">
        <f t="shared" si="27"/>
        <v>0</v>
      </c>
      <c r="Y37" s="115">
        <f t="shared" si="27"/>
        <v>2</v>
      </c>
      <c r="Z37" s="115">
        <f t="shared" si="27"/>
        <v>0</v>
      </c>
      <c r="AA37" s="115">
        <f t="shared" si="27"/>
        <v>0</v>
      </c>
      <c r="AB37" s="115">
        <f t="shared" si="27"/>
        <v>1</v>
      </c>
      <c r="AC37" s="115">
        <f t="shared" si="27"/>
        <v>0</v>
      </c>
      <c r="AD37" s="115">
        <f t="shared" si="27"/>
        <v>0</v>
      </c>
      <c r="AE37" s="115">
        <f t="shared" si="27"/>
        <v>0</v>
      </c>
      <c r="AF37" s="115">
        <f t="shared" si="27"/>
        <v>0</v>
      </c>
      <c r="AG37" s="115">
        <f t="shared" si="27"/>
        <v>0</v>
      </c>
      <c r="AH37" s="115">
        <f t="shared" si="27"/>
        <v>0</v>
      </c>
      <c r="AI37" s="115">
        <f t="shared" si="27"/>
        <v>0</v>
      </c>
      <c r="AJ37" s="115">
        <f t="shared" si="27"/>
        <v>0</v>
      </c>
      <c r="AK37" s="115">
        <f t="shared" si="27"/>
        <v>0</v>
      </c>
      <c r="AL37" s="115">
        <f t="shared" si="27"/>
        <v>0</v>
      </c>
      <c r="AM37" s="115">
        <f t="shared" si="27"/>
        <v>0</v>
      </c>
      <c r="AN37" s="115">
        <f t="shared" si="27"/>
        <v>0</v>
      </c>
      <c r="AO37" s="115">
        <f t="shared" si="27"/>
        <v>0</v>
      </c>
      <c r="AP37" s="115">
        <f t="shared" si="27"/>
        <v>0</v>
      </c>
      <c r="AQ37" s="115">
        <f t="shared" si="27"/>
        <v>0</v>
      </c>
      <c r="AR37" s="115">
        <f t="shared" si="27"/>
        <v>0</v>
      </c>
      <c r="AS37" s="115">
        <f t="shared" si="27"/>
        <v>0</v>
      </c>
      <c r="AT37" s="115">
        <f t="shared" si="27"/>
        <v>0</v>
      </c>
      <c r="AU37" s="115">
        <f t="shared" si="27"/>
        <v>0</v>
      </c>
      <c r="AV37" s="115">
        <f t="shared" si="27"/>
        <v>0</v>
      </c>
      <c r="AW37" s="115">
        <f t="shared" si="27"/>
        <v>0</v>
      </c>
      <c r="AX37" s="115">
        <f t="shared" si="27"/>
        <v>0</v>
      </c>
      <c r="AY37" s="115">
        <f t="shared" si="27"/>
        <v>0</v>
      </c>
      <c r="AZ37" s="115">
        <f t="shared" si="27"/>
        <v>0</v>
      </c>
      <c r="BA37" s="115">
        <f t="shared" si="27"/>
        <v>0</v>
      </c>
      <c r="BB37" s="115">
        <f t="shared" si="27"/>
        <v>0</v>
      </c>
      <c r="BC37" s="115">
        <f t="shared" si="27"/>
        <v>0</v>
      </c>
      <c r="BD37" s="115">
        <f t="shared" si="27"/>
        <v>1</v>
      </c>
      <c r="BE37" s="115">
        <f t="shared" si="27"/>
        <v>0</v>
      </c>
      <c r="BF37" s="115">
        <f t="shared" si="27"/>
        <v>0</v>
      </c>
      <c r="BG37" s="115">
        <f t="shared" si="27"/>
        <v>0</v>
      </c>
      <c r="BH37" s="115">
        <f t="shared" si="27"/>
        <v>0</v>
      </c>
      <c r="BI37" s="115">
        <f t="shared" si="27"/>
        <v>0</v>
      </c>
      <c r="BJ37" s="115">
        <f t="shared" si="27"/>
        <v>0</v>
      </c>
      <c r="BK37" s="115">
        <f t="shared" si="27"/>
        <v>0</v>
      </c>
      <c r="BL37" s="115">
        <f t="shared" si="27"/>
        <v>0</v>
      </c>
      <c r="BM37" s="115">
        <f t="shared" si="27"/>
        <v>0</v>
      </c>
      <c r="BN37" s="115">
        <f t="shared" si="27"/>
        <v>0</v>
      </c>
      <c r="BO37" s="115">
        <f t="shared" si="27"/>
        <v>0</v>
      </c>
      <c r="BP37" s="115">
        <f t="shared" si="27"/>
        <v>0</v>
      </c>
      <c r="BQ37" s="115">
        <f t="shared" si="27"/>
        <v>0</v>
      </c>
      <c r="BR37" s="115">
        <f t="shared" si="27"/>
        <v>0</v>
      </c>
      <c r="BS37" s="115">
        <f t="shared" si="27"/>
        <v>0</v>
      </c>
      <c r="BT37" s="115">
        <f t="shared" si="27"/>
        <v>0</v>
      </c>
      <c r="BU37" s="115">
        <f t="shared" si="27"/>
        <v>0</v>
      </c>
      <c r="BV37" s="115">
        <f t="shared" si="27"/>
        <v>0</v>
      </c>
      <c r="BW37" s="115">
        <f>SUM(BW33:BW36)</f>
        <v>0</v>
      </c>
      <c r="BX37" s="115">
        <f t="shared" ref="BX37" si="28">SUM(BX33:BX36)</f>
        <v>0</v>
      </c>
    </row>
    <row r="38" spans="1:76" s="41" customFormat="1" ht="16.5" thickBot="1">
      <c r="A38" s="42"/>
      <c r="B38" s="43" t="s">
        <v>136</v>
      </c>
      <c r="C38" s="44">
        <f>C32+C21+C37</f>
        <v>938</v>
      </c>
      <c r="D38" s="45">
        <f>D32+D21+D37</f>
        <v>523</v>
      </c>
      <c r="E38" s="46">
        <f t="shared" ref="E38:J38" si="29">E32+E21+E37</f>
        <v>88</v>
      </c>
      <c r="F38" s="46">
        <f t="shared" si="29"/>
        <v>65</v>
      </c>
      <c r="G38" s="46">
        <f t="shared" si="29"/>
        <v>118</v>
      </c>
      <c r="H38" s="46">
        <f t="shared" si="29"/>
        <v>65</v>
      </c>
      <c r="I38" s="46">
        <f t="shared" si="29"/>
        <v>16</v>
      </c>
      <c r="J38" s="46">
        <f t="shared" si="29"/>
        <v>15</v>
      </c>
      <c r="K38" s="44">
        <f>K32+K21+K37</f>
        <v>48</v>
      </c>
      <c r="L38" s="119">
        <f>L32+L21+L37</f>
        <v>23</v>
      </c>
      <c r="M38" s="119">
        <f t="shared" ref="M38:BX38" si="30">M32+M21+M37</f>
        <v>50</v>
      </c>
      <c r="N38" s="119">
        <f t="shared" si="30"/>
        <v>19</v>
      </c>
      <c r="O38" s="119">
        <f t="shared" si="30"/>
        <v>18</v>
      </c>
      <c r="P38" s="119">
        <f t="shared" si="30"/>
        <v>21</v>
      </c>
      <c r="Q38" s="119">
        <f t="shared" si="30"/>
        <v>7</v>
      </c>
      <c r="R38" s="119">
        <f t="shared" si="30"/>
        <v>14</v>
      </c>
      <c r="S38" s="119">
        <f t="shared" si="30"/>
        <v>122</v>
      </c>
      <c r="T38" s="119">
        <f t="shared" si="30"/>
        <v>4</v>
      </c>
      <c r="U38" s="119">
        <f t="shared" si="30"/>
        <v>60</v>
      </c>
      <c r="V38" s="119">
        <f t="shared" si="30"/>
        <v>22</v>
      </c>
      <c r="W38" s="119">
        <f t="shared" si="30"/>
        <v>26</v>
      </c>
      <c r="X38" s="119">
        <f t="shared" si="30"/>
        <v>30</v>
      </c>
      <c r="Y38" s="119">
        <f t="shared" si="30"/>
        <v>19</v>
      </c>
      <c r="Z38" s="119">
        <f t="shared" si="30"/>
        <v>16</v>
      </c>
      <c r="AA38" s="119">
        <f t="shared" si="30"/>
        <v>72</v>
      </c>
      <c r="AB38" s="119">
        <f t="shared" si="30"/>
        <v>27</v>
      </c>
      <c r="AC38" s="119">
        <f t="shared" si="30"/>
        <v>24</v>
      </c>
      <c r="AD38" s="119">
        <f t="shared" si="30"/>
        <v>14</v>
      </c>
      <c r="AE38" s="119">
        <f t="shared" si="30"/>
        <v>22</v>
      </c>
      <c r="AF38" s="119">
        <f t="shared" si="30"/>
        <v>27</v>
      </c>
      <c r="AG38" s="119">
        <f t="shared" si="30"/>
        <v>11</v>
      </c>
      <c r="AH38" s="119">
        <f t="shared" si="30"/>
        <v>5</v>
      </c>
      <c r="AI38" s="119">
        <f t="shared" si="30"/>
        <v>14</v>
      </c>
      <c r="AJ38" s="119">
        <f t="shared" si="30"/>
        <v>1</v>
      </c>
      <c r="AK38" s="119">
        <f t="shared" si="30"/>
        <v>3</v>
      </c>
      <c r="AL38" s="119">
        <f t="shared" si="30"/>
        <v>0</v>
      </c>
      <c r="AM38" s="119">
        <f t="shared" si="30"/>
        <v>0</v>
      </c>
      <c r="AN38" s="119">
        <f t="shared" si="30"/>
        <v>3</v>
      </c>
      <c r="AO38" s="119">
        <f t="shared" si="30"/>
        <v>0</v>
      </c>
      <c r="AP38" s="119">
        <f t="shared" si="30"/>
        <v>15</v>
      </c>
      <c r="AQ38" s="119">
        <f t="shared" si="30"/>
        <v>2</v>
      </c>
      <c r="AR38" s="119">
        <f t="shared" si="30"/>
        <v>0</v>
      </c>
      <c r="AS38" s="119">
        <f t="shared" si="30"/>
        <v>0</v>
      </c>
      <c r="AT38" s="119">
        <f t="shared" si="30"/>
        <v>38</v>
      </c>
      <c r="AU38" s="119">
        <f t="shared" si="30"/>
        <v>3</v>
      </c>
      <c r="AV38" s="119">
        <f t="shared" si="30"/>
        <v>20</v>
      </c>
      <c r="AW38" s="119">
        <f t="shared" si="30"/>
        <v>9</v>
      </c>
      <c r="AX38" s="119">
        <f t="shared" si="30"/>
        <v>14</v>
      </c>
      <c r="AY38" s="119">
        <f t="shared" si="30"/>
        <v>19</v>
      </c>
      <c r="AZ38" s="119">
        <f t="shared" si="30"/>
        <v>22</v>
      </c>
      <c r="BA38" s="119">
        <f t="shared" si="30"/>
        <v>6</v>
      </c>
      <c r="BB38" s="119">
        <f t="shared" si="30"/>
        <v>25</v>
      </c>
      <c r="BC38" s="119">
        <f t="shared" si="30"/>
        <v>16</v>
      </c>
      <c r="BD38" s="119">
        <f t="shared" si="30"/>
        <v>6</v>
      </c>
      <c r="BE38" s="119">
        <f t="shared" si="30"/>
        <v>11</v>
      </c>
      <c r="BF38" s="119">
        <f t="shared" si="30"/>
        <v>10</v>
      </c>
      <c r="BG38" s="119">
        <f t="shared" si="30"/>
        <v>2</v>
      </c>
      <c r="BH38" s="119">
        <f t="shared" si="30"/>
        <v>5</v>
      </c>
      <c r="BI38" s="119">
        <f t="shared" si="30"/>
        <v>2</v>
      </c>
      <c r="BJ38" s="119">
        <f t="shared" si="30"/>
        <v>8</v>
      </c>
      <c r="BK38" s="119">
        <f t="shared" si="30"/>
        <v>1</v>
      </c>
      <c r="BL38" s="119">
        <f t="shared" si="30"/>
        <v>0</v>
      </c>
      <c r="BM38" s="119">
        <f t="shared" si="30"/>
        <v>1</v>
      </c>
      <c r="BN38" s="119">
        <f t="shared" si="30"/>
        <v>2</v>
      </c>
      <c r="BO38" s="119">
        <f t="shared" si="30"/>
        <v>6</v>
      </c>
      <c r="BP38" s="119">
        <f t="shared" si="30"/>
        <v>1</v>
      </c>
      <c r="BQ38" s="119">
        <f t="shared" si="30"/>
        <v>7</v>
      </c>
      <c r="BR38" s="119">
        <f t="shared" si="30"/>
        <v>1</v>
      </c>
      <c r="BS38" s="119">
        <f t="shared" si="30"/>
        <v>1</v>
      </c>
      <c r="BT38" s="119">
        <f t="shared" si="30"/>
        <v>0</v>
      </c>
      <c r="BU38" s="119">
        <f t="shared" si="30"/>
        <v>0</v>
      </c>
      <c r="BV38" s="119">
        <f t="shared" si="30"/>
        <v>2</v>
      </c>
      <c r="BW38" s="119">
        <f t="shared" si="30"/>
        <v>6</v>
      </c>
      <c r="BX38" s="119">
        <f t="shared" si="30"/>
        <v>3</v>
      </c>
    </row>
    <row r="39" spans="1:76" ht="15.75">
      <c r="C39" s="48"/>
      <c r="D39" s="48"/>
      <c r="E39" s="48"/>
      <c r="F39" s="48"/>
      <c r="G39" s="48"/>
      <c r="H39" s="48"/>
      <c r="I39" s="48"/>
      <c r="J39" s="48"/>
      <c r="K39" s="48"/>
      <c r="AL39" s="49"/>
    </row>
  </sheetData>
  <mergeCells count="1">
    <mergeCell ref="A1:O1"/>
  </mergeCell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39"/>
  <sheetViews>
    <sheetView zoomScale="80" zoomScaleNormal="80" workbookViewId="0">
      <selection activeCell="A3" sqref="A3:K38"/>
    </sheetView>
  </sheetViews>
  <sheetFormatPr defaultColWidth="8.85546875" defaultRowHeight="12.75"/>
  <cols>
    <col min="1" max="1" width="4.7109375" style="1" customWidth="1"/>
    <col min="2" max="2" width="36.28515625" style="2" customWidth="1"/>
    <col min="3" max="3" width="13.42578125" style="3" customWidth="1"/>
    <col min="4" max="4" width="9.7109375" style="3" customWidth="1"/>
    <col min="5" max="5" width="7.7109375" style="3" customWidth="1"/>
    <col min="6" max="6" width="9.5703125" style="3" customWidth="1"/>
    <col min="7" max="7" width="4.140625" style="3" customWidth="1"/>
    <col min="8" max="8" width="4.28515625" style="3" customWidth="1"/>
    <col min="9" max="9" width="8.7109375" style="3" customWidth="1"/>
    <col min="10" max="10" width="7.28515625" style="3" customWidth="1"/>
    <col min="11" max="11" width="8.28515625" style="3" customWidth="1"/>
    <col min="12" max="13" width="3.28515625" style="1" bestFit="1" customWidth="1"/>
    <col min="14" max="15" width="5.7109375" style="1" bestFit="1" customWidth="1"/>
    <col min="16" max="16" width="3.28515625" style="1" customWidth="1"/>
    <col min="17" max="20" width="3.28515625" style="1" bestFit="1" customWidth="1"/>
    <col min="21" max="21" width="3.28515625" style="1" customWidth="1"/>
    <col min="22" max="23" width="3.28515625" style="1" bestFit="1" customWidth="1"/>
    <col min="24" max="24" width="5.7109375" style="1" bestFit="1" customWidth="1"/>
    <col min="25" max="25" width="5.42578125" style="1" customWidth="1"/>
    <col min="26" max="26" width="5.7109375" style="1" bestFit="1" customWidth="1"/>
    <col min="27" max="27" width="3.28515625" style="1" customWidth="1"/>
    <col min="28" max="29" width="3.28515625" style="1" bestFit="1" customWidth="1"/>
    <col min="30" max="30" width="3.28515625" style="1" customWidth="1"/>
    <col min="31" max="31" width="3.28515625" style="1" bestFit="1" customWidth="1"/>
    <col min="32" max="32" width="5.7109375" style="1" bestFit="1" customWidth="1"/>
    <col min="33" max="36" width="3.28515625" style="1" bestFit="1" customWidth="1"/>
    <col min="37" max="37" width="5.7109375" style="1" bestFit="1" customWidth="1"/>
    <col min="38" max="39" width="8.28515625" style="1" bestFit="1" customWidth="1"/>
    <col min="40" max="40" width="10.7109375" style="1" bestFit="1" customWidth="1"/>
    <col min="41" max="41" width="8.28515625" style="1" bestFit="1" customWidth="1"/>
    <col min="42" max="42" width="3.28515625" style="1" bestFit="1" customWidth="1"/>
    <col min="43" max="44" width="10.7109375" style="1" bestFit="1" customWidth="1"/>
    <col min="45" max="47" width="8.28515625" style="1" bestFit="1" customWidth="1"/>
    <col min="48" max="48" width="3.28515625" style="1" bestFit="1" customWidth="1"/>
    <col min="49" max="49" width="10.7109375" style="1" bestFit="1" customWidth="1"/>
    <col min="50" max="51" width="8.28515625" style="1" bestFit="1" customWidth="1"/>
    <col min="52" max="53" width="5.7109375" style="1" bestFit="1" customWidth="1"/>
    <col min="54" max="54" width="3.28515625" style="1" customWidth="1"/>
    <col min="55" max="57" width="5.7109375" style="1" bestFit="1" customWidth="1"/>
    <col min="58" max="58" width="3.28515625" style="1" bestFit="1" customWidth="1"/>
    <col min="59" max="59" width="5.7109375" style="1" bestFit="1" customWidth="1"/>
    <col min="60" max="61" width="3.28515625" style="1" bestFit="1" customWidth="1"/>
    <col min="62" max="62" width="5.7109375" style="1" bestFit="1" customWidth="1"/>
    <col min="63" max="63" width="3.28515625" style="1" bestFit="1" customWidth="1"/>
    <col min="64" max="67" width="5.7109375" style="1" bestFit="1" customWidth="1"/>
    <col min="68" max="68" width="3.28515625" style="1" bestFit="1" customWidth="1"/>
    <col min="69" max="72" width="5.7109375" style="1" bestFit="1" customWidth="1"/>
    <col min="73" max="73" width="3.28515625" style="1" bestFit="1" customWidth="1"/>
    <col min="74" max="74" width="5.7109375" style="1" customWidth="1"/>
    <col min="75" max="75" width="3.28515625" style="1" bestFit="1" customWidth="1"/>
    <col min="76" max="16384" width="8.85546875" style="1"/>
  </cols>
  <sheetData>
    <row r="1" spans="1:75" ht="33.6" customHeight="1">
      <c r="A1" s="277" t="s">
        <v>461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75" ht="14.45" customHeight="1" thickBot="1"/>
    <row r="3" spans="1:75" s="131" customFormat="1" ht="114" customHeight="1" thickBot="1">
      <c r="A3" s="125" t="s">
        <v>1</v>
      </c>
      <c r="B3" s="126" t="s">
        <v>2</v>
      </c>
      <c r="C3" s="127" t="s">
        <v>681</v>
      </c>
      <c r="D3" s="128" t="s">
        <v>3</v>
      </c>
      <c r="E3" s="129" t="s">
        <v>4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  <c r="K3" s="130" t="s">
        <v>10</v>
      </c>
      <c r="L3" s="10" t="s">
        <v>462</v>
      </c>
      <c r="M3" s="11" t="s">
        <v>463</v>
      </c>
      <c r="N3" s="11" t="s">
        <v>464</v>
      </c>
      <c r="O3" s="11" t="s">
        <v>465</v>
      </c>
      <c r="P3" s="11" t="s">
        <v>466</v>
      </c>
      <c r="Q3" s="11" t="s">
        <v>467</v>
      </c>
      <c r="R3" s="11" t="s">
        <v>468</v>
      </c>
      <c r="S3" s="11" t="s">
        <v>469</v>
      </c>
      <c r="T3" s="11" t="s">
        <v>470</v>
      </c>
      <c r="U3" s="11" t="s">
        <v>471</v>
      </c>
      <c r="V3" s="11" t="s">
        <v>472</v>
      </c>
      <c r="W3" s="11" t="s">
        <v>473</v>
      </c>
      <c r="X3" s="11" t="s">
        <v>474</v>
      </c>
      <c r="Y3" s="11" t="s">
        <v>475</v>
      </c>
      <c r="Z3" s="11" t="s">
        <v>476</v>
      </c>
      <c r="AA3" s="11" t="s">
        <v>477</v>
      </c>
      <c r="AB3" s="11" t="s">
        <v>478</v>
      </c>
      <c r="AC3" s="11" t="s">
        <v>479</v>
      </c>
      <c r="AD3" s="11" t="s">
        <v>480</v>
      </c>
      <c r="AE3" s="11" t="s">
        <v>481</v>
      </c>
      <c r="AF3" s="11" t="s">
        <v>482</v>
      </c>
      <c r="AG3" s="11" t="s">
        <v>483</v>
      </c>
      <c r="AH3" s="11" t="s">
        <v>484</v>
      </c>
      <c r="AI3" s="11" t="s">
        <v>485</v>
      </c>
      <c r="AJ3" s="11" t="s">
        <v>486</v>
      </c>
      <c r="AK3" s="11" t="s">
        <v>487</v>
      </c>
      <c r="AL3" s="11" t="s">
        <v>488</v>
      </c>
      <c r="AM3" s="11" t="s">
        <v>489</v>
      </c>
      <c r="AN3" s="11" t="s">
        <v>490</v>
      </c>
      <c r="AO3" s="11" t="s">
        <v>491</v>
      </c>
      <c r="AP3" s="11" t="s">
        <v>492</v>
      </c>
      <c r="AQ3" s="11" t="s">
        <v>493</v>
      </c>
      <c r="AR3" s="11" t="s">
        <v>494</v>
      </c>
      <c r="AS3" s="11" t="s">
        <v>495</v>
      </c>
      <c r="AT3" s="11" t="s">
        <v>496</v>
      </c>
      <c r="AU3" s="11" t="s">
        <v>497</v>
      </c>
      <c r="AV3" s="11" t="s">
        <v>498</v>
      </c>
      <c r="AW3" s="11" t="s">
        <v>499</v>
      </c>
      <c r="AX3" s="11" t="s">
        <v>500</v>
      </c>
      <c r="AY3" s="11" t="s">
        <v>501</v>
      </c>
      <c r="AZ3" s="11" t="s">
        <v>502</v>
      </c>
      <c r="BA3" s="11" t="s">
        <v>503</v>
      </c>
      <c r="BB3" s="11" t="s">
        <v>504</v>
      </c>
      <c r="BC3" s="11" t="s">
        <v>505</v>
      </c>
      <c r="BD3" s="12" t="s">
        <v>506</v>
      </c>
      <c r="BE3" s="12" t="s">
        <v>507</v>
      </c>
      <c r="BF3" s="12" t="s">
        <v>508</v>
      </c>
      <c r="BG3" s="12" t="s">
        <v>509</v>
      </c>
      <c r="BH3" s="12" t="s">
        <v>510</v>
      </c>
      <c r="BI3" s="12" t="s">
        <v>511</v>
      </c>
      <c r="BJ3" s="12" t="s">
        <v>512</v>
      </c>
      <c r="BK3" s="12" t="s">
        <v>513</v>
      </c>
      <c r="BL3" s="12" t="s">
        <v>514</v>
      </c>
      <c r="BM3" s="12" t="s">
        <v>515</v>
      </c>
      <c r="BN3" s="12" t="s">
        <v>516</v>
      </c>
      <c r="BO3" s="12" t="s">
        <v>517</v>
      </c>
      <c r="BP3" s="12" t="s">
        <v>518</v>
      </c>
      <c r="BQ3" s="12" t="s">
        <v>519</v>
      </c>
      <c r="BR3" s="12" t="s">
        <v>520</v>
      </c>
      <c r="BS3" s="12" t="s">
        <v>521</v>
      </c>
      <c r="BT3" s="12" t="s">
        <v>522</v>
      </c>
      <c r="BU3" s="12" t="s">
        <v>523</v>
      </c>
      <c r="BV3" s="12" t="s">
        <v>524</v>
      </c>
      <c r="BW3" s="12" t="s">
        <v>525</v>
      </c>
    </row>
    <row r="4" spans="1:75" ht="15.75">
      <c r="A4" s="14">
        <v>1</v>
      </c>
      <c r="B4" s="15" t="s">
        <v>102</v>
      </c>
      <c r="C4" s="16">
        <f t="shared" ref="C4:C20" si="0">SUM(L4:BW4)</f>
        <v>37</v>
      </c>
      <c r="D4" s="17">
        <f>SUM(L4:AJ4)</f>
        <v>37</v>
      </c>
      <c r="E4" s="17">
        <f>SUM(AK4,AL4,AM4,AN4)</f>
        <v>0</v>
      </c>
      <c r="F4" s="17">
        <f>SUM(AO4,AP4,AQ4,AR4,AS4,AV4,AW4,AX4,AY4)</f>
        <v>0</v>
      </c>
      <c r="G4" s="17"/>
      <c r="H4" s="17"/>
      <c r="I4" s="17">
        <f>SUM(AT4)</f>
        <v>0</v>
      </c>
      <c r="J4" s="17">
        <f>SUM(AU4)</f>
        <v>0</v>
      </c>
      <c r="K4" s="17">
        <f>SUM(AZ4:BW4)</f>
        <v>0</v>
      </c>
      <c r="L4" s="18"/>
      <c r="M4" s="18"/>
      <c r="N4" s="18">
        <v>2</v>
      </c>
      <c r="O4" s="18">
        <v>2</v>
      </c>
      <c r="P4" s="18">
        <v>3</v>
      </c>
      <c r="Q4" s="18">
        <v>2</v>
      </c>
      <c r="R4" s="18"/>
      <c r="S4" s="18"/>
      <c r="T4" s="18"/>
      <c r="U4" s="18">
        <v>3</v>
      </c>
      <c r="V4" s="18">
        <v>1</v>
      </c>
      <c r="W4" s="18"/>
      <c r="X4" s="18">
        <v>1</v>
      </c>
      <c r="Y4" s="18">
        <v>9</v>
      </c>
      <c r="Z4" s="18">
        <v>1</v>
      </c>
      <c r="AA4" s="18">
        <v>3</v>
      </c>
      <c r="AB4" s="18"/>
      <c r="AC4" s="18"/>
      <c r="AD4" s="18">
        <v>2</v>
      </c>
      <c r="AE4" s="18">
        <v>1</v>
      </c>
      <c r="AF4" s="18">
        <v>1</v>
      </c>
      <c r="AG4" s="18">
        <v>2</v>
      </c>
      <c r="AH4" s="18"/>
      <c r="AI4" s="18">
        <v>2</v>
      </c>
      <c r="AJ4" s="18">
        <v>2</v>
      </c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9"/>
      <c r="BE4" s="19"/>
      <c r="BF4" s="19"/>
      <c r="BG4" s="19"/>
      <c r="BH4" s="19"/>
      <c r="BI4" s="19"/>
      <c r="BJ4" s="19"/>
      <c r="BK4" s="19"/>
      <c r="BL4" s="20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</row>
    <row r="5" spans="1:75" ht="15.75">
      <c r="A5" s="21">
        <v>2</v>
      </c>
      <c r="B5" s="22" t="s">
        <v>103</v>
      </c>
      <c r="C5" s="23">
        <f t="shared" si="0"/>
        <v>46</v>
      </c>
      <c r="D5" s="24">
        <f t="shared" ref="D5:D20" si="1">SUM(L5:AJ5)</f>
        <v>45</v>
      </c>
      <c r="E5" s="24">
        <f t="shared" ref="E5:E20" si="2">SUM(AK5,AL5,AM5,AN5)</f>
        <v>0</v>
      </c>
      <c r="F5" s="24">
        <f t="shared" ref="F5:F20" si="3">SUM(AO5,AP5,AQ5,AR5,AS5,AV5,AW5,AX5,AY5)</f>
        <v>1</v>
      </c>
      <c r="G5" s="24"/>
      <c r="H5" s="24"/>
      <c r="I5" s="24">
        <f t="shared" ref="I5:J20" si="4">SUM(AT5)</f>
        <v>0</v>
      </c>
      <c r="J5" s="24">
        <f t="shared" si="4"/>
        <v>0</v>
      </c>
      <c r="K5" s="24">
        <f t="shared" ref="K5:K20" si="5">SUM(AZ5:BW5)</f>
        <v>0</v>
      </c>
      <c r="L5" s="18">
        <v>2</v>
      </c>
      <c r="M5" s="18">
        <v>2</v>
      </c>
      <c r="N5" s="18"/>
      <c r="O5" s="18"/>
      <c r="P5" s="18">
        <v>3</v>
      </c>
      <c r="Q5" s="18">
        <v>4</v>
      </c>
      <c r="R5" s="18">
        <v>5</v>
      </c>
      <c r="S5" s="18">
        <v>2</v>
      </c>
      <c r="T5" s="18">
        <v>1</v>
      </c>
      <c r="U5" s="18">
        <v>4</v>
      </c>
      <c r="V5" s="18">
        <v>0</v>
      </c>
      <c r="W5" s="18"/>
      <c r="X5" s="18">
        <v>7</v>
      </c>
      <c r="Y5" s="18"/>
      <c r="Z5" s="18">
        <v>1</v>
      </c>
      <c r="AA5" s="18"/>
      <c r="AB5" s="18">
        <v>2</v>
      </c>
      <c r="AC5" s="18">
        <v>1</v>
      </c>
      <c r="AD5" s="18">
        <v>2</v>
      </c>
      <c r="AE5" s="18">
        <v>1</v>
      </c>
      <c r="AF5" s="18">
        <v>2</v>
      </c>
      <c r="AG5" s="18">
        <v>4</v>
      </c>
      <c r="AH5" s="18"/>
      <c r="AI5" s="18">
        <v>2</v>
      </c>
      <c r="AJ5" s="18"/>
      <c r="AK5" s="18">
        <v>0</v>
      </c>
      <c r="AL5" s="18"/>
      <c r="AM5" s="18"/>
      <c r="AN5" s="18"/>
      <c r="AO5" s="18"/>
      <c r="AP5" s="18"/>
      <c r="AQ5" s="18">
        <v>1</v>
      </c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9"/>
      <c r="BE5" s="19"/>
      <c r="BF5" s="19"/>
      <c r="BG5" s="19"/>
      <c r="BH5" s="19"/>
      <c r="BI5" s="19"/>
      <c r="BJ5" s="19"/>
      <c r="BK5" s="19"/>
      <c r="BL5" s="20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</row>
    <row r="6" spans="1:75" ht="25.5">
      <c r="A6" s="21">
        <v>3</v>
      </c>
      <c r="B6" s="25" t="s">
        <v>104</v>
      </c>
      <c r="C6" s="23">
        <f t="shared" si="0"/>
        <v>25</v>
      </c>
      <c r="D6" s="24">
        <f t="shared" si="1"/>
        <v>0</v>
      </c>
      <c r="E6" s="24">
        <f t="shared" si="2"/>
        <v>0</v>
      </c>
      <c r="F6" s="24">
        <f t="shared" si="3"/>
        <v>0</v>
      </c>
      <c r="G6" s="24"/>
      <c r="H6" s="24"/>
      <c r="I6" s="24">
        <f t="shared" si="4"/>
        <v>0</v>
      </c>
      <c r="J6" s="24">
        <f t="shared" si="4"/>
        <v>25</v>
      </c>
      <c r="K6" s="24">
        <f t="shared" si="5"/>
        <v>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>
        <v>0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>
        <v>25</v>
      </c>
      <c r="AV6" s="18"/>
      <c r="AW6" s="18"/>
      <c r="AX6" s="18"/>
      <c r="AY6" s="18"/>
      <c r="AZ6" s="18"/>
      <c r="BA6" s="18"/>
      <c r="BB6" s="18"/>
      <c r="BC6" s="18"/>
      <c r="BD6" s="19"/>
      <c r="BE6" s="19"/>
      <c r="BF6" s="19"/>
      <c r="BG6" s="19"/>
      <c r="BH6" s="19"/>
      <c r="BI6" s="19"/>
      <c r="BJ6" s="19"/>
      <c r="BK6" s="19"/>
      <c r="BL6" s="20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ht="38.25">
      <c r="A7" s="21">
        <v>4</v>
      </c>
      <c r="B7" s="22" t="s">
        <v>105</v>
      </c>
      <c r="C7" s="23">
        <f t="shared" si="0"/>
        <v>0</v>
      </c>
      <c r="D7" s="24">
        <f t="shared" si="1"/>
        <v>0</v>
      </c>
      <c r="E7" s="24">
        <f t="shared" si="2"/>
        <v>0</v>
      </c>
      <c r="F7" s="24">
        <f t="shared" si="3"/>
        <v>0</v>
      </c>
      <c r="G7" s="24"/>
      <c r="H7" s="24"/>
      <c r="I7" s="24">
        <f t="shared" si="4"/>
        <v>0</v>
      </c>
      <c r="J7" s="24">
        <f t="shared" si="4"/>
        <v>0</v>
      </c>
      <c r="K7" s="24">
        <f t="shared" si="5"/>
        <v>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>
        <v>0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9"/>
      <c r="BE7" s="19"/>
      <c r="BF7" s="19"/>
      <c r="BG7" s="19"/>
      <c r="BH7" s="19"/>
      <c r="BI7" s="19"/>
      <c r="BJ7" s="19"/>
      <c r="BK7" s="19"/>
      <c r="BL7" s="20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</row>
    <row r="8" spans="1:75" ht="25.5">
      <c r="A8" s="21">
        <v>5</v>
      </c>
      <c r="B8" s="22" t="s">
        <v>106</v>
      </c>
      <c r="C8" s="23">
        <f t="shared" si="0"/>
        <v>78</v>
      </c>
      <c r="D8" s="24">
        <f t="shared" si="1"/>
        <v>78</v>
      </c>
      <c r="E8" s="24">
        <f t="shared" si="2"/>
        <v>0</v>
      </c>
      <c r="F8" s="24">
        <f t="shared" si="3"/>
        <v>0</v>
      </c>
      <c r="G8" s="24"/>
      <c r="H8" s="24"/>
      <c r="I8" s="24">
        <f t="shared" si="4"/>
        <v>0</v>
      </c>
      <c r="J8" s="24">
        <f t="shared" si="4"/>
        <v>0</v>
      </c>
      <c r="K8" s="24">
        <f t="shared" si="5"/>
        <v>0</v>
      </c>
      <c r="L8" s="18">
        <v>1</v>
      </c>
      <c r="M8" s="18">
        <v>8</v>
      </c>
      <c r="N8" s="18">
        <v>2</v>
      </c>
      <c r="O8" s="18"/>
      <c r="P8" s="18"/>
      <c r="Q8" s="18">
        <v>2</v>
      </c>
      <c r="R8" s="18">
        <v>2</v>
      </c>
      <c r="S8" s="18">
        <v>2</v>
      </c>
      <c r="T8" s="18"/>
      <c r="U8" s="18">
        <v>3</v>
      </c>
      <c r="V8" s="18">
        <v>2</v>
      </c>
      <c r="W8" s="18">
        <v>1</v>
      </c>
      <c r="X8" s="18">
        <v>8</v>
      </c>
      <c r="Y8" s="18">
        <v>17</v>
      </c>
      <c r="Z8" s="18">
        <v>1</v>
      </c>
      <c r="AA8" s="18">
        <v>2</v>
      </c>
      <c r="AB8" s="18"/>
      <c r="AC8" s="18">
        <v>4</v>
      </c>
      <c r="AD8" s="18">
        <v>2</v>
      </c>
      <c r="AE8" s="18">
        <v>10</v>
      </c>
      <c r="AF8" s="18">
        <v>2</v>
      </c>
      <c r="AG8" s="18">
        <v>2</v>
      </c>
      <c r="AH8" s="18"/>
      <c r="AI8" s="18">
        <v>4</v>
      </c>
      <c r="AJ8" s="18">
        <v>3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9"/>
      <c r="BE8" s="19"/>
      <c r="BF8" s="19"/>
      <c r="BG8" s="19"/>
      <c r="BH8" s="19"/>
      <c r="BI8" s="19"/>
      <c r="BJ8" s="19"/>
      <c r="BK8" s="19"/>
      <c r="BL8" s="20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</row>
    <row r="9" spans="1:75" ht="15.75">
      <c r="A9" s="21">
        <v>6</v>
      </c>
      <c r="B9" s="22" t="s">
        <v>107</v>
      </c>
      <c r="C9" s="23">
        <f t="shared" si="0"/>
        <v>12</v>
      </c>
      <c r="D9" s="24">
        <f t="shared" si="1"/>
        <v>10</v>
      </c>
      <c r="E9" s="24">
        <f t="shared" si="2"/>
        <v>1</v>
      </c>
      <c r="F9" s="24">
        <f t="shared" si="3"/>
        <v>0</v>
      </c>
      <c r="G9" s="24"/>
      <c r="H9" s="24"/>
      <c r="I9" s="24">
        <f t="shared" si="4"/>
        <v>1</v>
      </c>
      <c r="J9" s="24">
        <f t="shared" si="4"/>
        <v>0</v>
      </c>
      <c r="K9" s="24">
        <f t="shared" si="5"/>
        <v>0</v>
      </c>
      <c r="L9" s="18">
        <v>1</v>
      </c>
      <c r="M9" s="18">
        <v>1</v>
      </c>
      <c r="N9" s="18"/>
      <c r="O9" s="18"/>
      <c r="P9" s="18"/>
      <c r="Q9" s="18">
        <v>1</v>
      </c>
      <c r="R9" s="18"/>
      <c r="S9" s="18"/>
      <c r="T9" s="18"/>
      <c r="U9" s="18"/>
      <c r="V9" s="18"/>
      <c r="W9" s="18"/>
      <c r="X9" s="18"/>
      <c r="Y9" s="18"/>
      <c r="Z9" s="18">
        <v>0</v>
      </c>
      <c r="AA9" s="18">
        <v>2</v>
      </c>
      <c r="AB9" s="18"/>
      <c r="AC9" s="18"/>
      <c r="AD9" s="18"/>
      <c r="AE9" s="18">
        <v>3</v>
      </c>
      <c r="AF9" s="18"/>
      <c r="AG9" s="18"/>
      <c r="AH9" s="18"/>
      <c r="AI9" s="18"/>
      <c r="AJ9" s="18">
        <v>2</v>
      </c>
      <c r="AK9" s="18"/>
      <c r="AL9" s="18"/>
      <c r="AM9" s="18"/>
      <c r="AN9" s="18">
        <v>1</v>
      </c>
      <c r="AO9" s="18"/>
      <c r="AP9" s="18"/>
      <c r="AQ9" s="18"/>
      <c r="AR9" s="18"/>
      <c r="AS9" s="18"/>
      <c r="AT9" s="18">
        <v>1</v>
      </c>
      <c r="AU9" s="18"/>
      <c r="AV9" s="18"/>
      <c r="AW9" s="18"/>
      <c r="AX9" s="18"/>
      <c r="AY9" s="18"/>
      <c r="AZ9" s="18"/>
      <c r="BA9" s="18"/>
      <c r="BB9" s="18"/>
      <c r="BC9" s="18"/>
      <c r="BD9" s="19"/>
      <c r="BE9" s="19"/>
      <c r="BF9" s="19"/>
      <c r="BG9" s="19"/>
      <c r="BH9" s="19"/>
      <c r="BI9" s="19"/>
      <c r="BJ9" s="19"/>
      <c r="BK9" s="19"/>
      <c r="BL9" s="20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</row>
    <row r="10" spans="1:75" ht="15.75">
      <c r="A10" s="21">
        <v>7</v>
      </c>
      <c r="B10" s="22" t="s">
        <v>108</v>
      </c>
      <c r="C10" s="23">
        <f t="shared" si="0"/>
        <v>16</v>
      </c>
      <c r="D10" s="24">
        <f t="shared" si="1"/>
        <v>16</v>
      </c>
      <c r="E10" s="24">
        <f t="shared" si="2"/>
        <v>0</v>
      </c>
      <c r="F10" s="24">
        <f t="shared" si="3"/>
        <v>0</v>
      </c>
      <c r="G10" s="24"/>
      <c r="H10" s="24"/>
      <c r="I10" s="24">
        <f t="shared" si="4"/>
        <v>0</v>
      </c>
      <c r="J10" s="24">
        <f t="shared" si="4"/>
        <v>0</v>
      </c>
      <c r="K10" s="24">
        <f t="shared" si="5"/>
        <v>0</v>
      </c>
      <c r="L10" s="18">
        <v>1</v>
      </c>
      <c r="M10" s="18"/>
      <c r="N10" s="18"/>
      <c r="O10" s="18"/>
      <c r="P10" s="18"/>
      <c r="Q10" s="18">
        <v>1</v>
      </c>
      <c r="R10" s="18"/>
      <c r="S10" s="18">
        <v>1</v>
      </c>
      <c r="T10" s="18">
        <v>2</v>
      </c>
      <c r="U10" s="18">
        <v>2</v>
      </c>
      <c r="V10" s="18">
        <v>1</v>
      </c>
      <c r="W10" s="18"/>
      <c r="X10" s="18">
        <v>1</v>
      </c>
      <c r="Y10" s="18"/>
      <c r="Z10" s="18">
        <v>0</v>
      </c>
      <c r="AA10" s="18"/>
      <c r="AB10" s="18">
        <v>1</v>
      </c>
      <c r="AC10" s="18">
        <v>1</v>
      </c>
      <c r="AD10" s="18"/>
      <c r="AE10" s="18">
        <v>2</v>
      </c>
      <c r="AF10" s="18"/>
      <c r="AG10" s="18">
        <v>2</v>
      </c>
      <c r="AH10" s="18"/>
      <c r="AI10" s="18"/>
      <c r="AJ10" s="18">
        <v>1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9"/>
      <c r="BE10" s="19"/>
      <c r="BF10" s="19"/>
      <c r="BG10" s="19"/>
      <c r="BH10" s="19"/>
      <c r="BI10" s="19"/>
      <c r="BJ10" s="19"/>
      <c r="BK10" s="19"/>
      <c r="BL10" s="20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</row>
    <row r="11" spans="1:75" ht="15.75">
      <c r="A11" s="21">
        <v>8</v>
      </c>
      <c r="B11" s="22" t="s">
        <v>109</v>
      </c>
      <c r="C11" s="23">
        <f t="shared" si="0"/>
        <v>18</v>
      </c>
      <c r="D11" s="24">
        <f t="shared" si="1"/>
        <v>12</v>
      </c>
      <c r="E11" s="24">
        <f t="shared" si="2"/>
        <v>1</v>
      </c>
      <c r="F11" s="24">
        <f t="shared" si="3"/>
        <v>5</v>
      </c>
      <c r="G11" s="24"/>
      <c r="H11" s="24"/>
      <c r="I11" s="24">
        <f t="shared" si="4"/>
        <v>0</v>
      </c>
      <c r="J11" s="24">
        <f t="shared" si="4"/>
        <v>0</v>
      </c>
      <c r="K11" s="24">
        <f t="shared" si="5"/>
        <v>0</v>
      </c>
      <c r="L11" s="18"/>
      <c r="M11" s="18">
        <v>1</v>
      </c>
      <c r="N11" s="18"/>
      <c r="O11" s="18"/>
      <c r="P11" s="18">
        <v>1</v>
      </c>
      <c r="Q11" s="18"/>
      <c r="R11" s="18">
        <v>1</v>
      </c>
      <c r="S11" s="18">
        <v>1</v>
      </c>
      <c r="T11" s="18"/>
      <c r="U11" s="18"/>
      <c r="V11" s="18"/>
      <c r="W11" s="18"/>
      <c r="X11" s="18"/>
      <c r="Y11" s="18">
        <v>2</v>
      </c>
      <c r="Z11" s="18">
        <v>3</v>
      </c>
      <c r="AA11" s="18"/>
      <c r="AB11" s="18"/>
      <c r="AC11" s="18"/>
      <c r="AD11" s="18"/>
      <c r="AE11" s="18">
        <v>1</v>
      </c>
      <c r="AF11" s="18"/>
      <c r="AG11" s="18"/>
      <c r="AH11" s="18">
        <v>2</v>
      </c>
      <c r="AI11" s="18"/>
      <c r="AJ11" s="18"/>
      <c r="AK11" s="18"/>
      <c r="AL11" s="18"/>
      <c r="AM11" s="18"/>
      <c r="AN11" s="18">
        <v>1</v>
      </c>
      <c r="AO11" s="18"/>
      <c r="AP11" s="18">
        <v>1</v>
      </c>
      <c r="AQ11" s="18"/>
      <c r="AR11" s="18"/>
      <c r="AS11" s="18"/>
      <c r="AT11" s="18"/>
      <c r="AU11" s="18"/>
      <c r="AV11" s="18"/>
      <c r="AW11" s="18">
        <v>4</v>
      </c>
      <c r="AX11" s="18"/>
      <c r="AY11" s="18"/>
      <c r="AZ11" s="18"/>
      <c r="BA11" s="18"/>
      <c r="BB11" s="18"/>
      <c r="BC11" s="18"/>
      <c r="BD11" s="19"/>
      <c r="BE11" s="19"/>
      <c r="BF11" s="19"/>
      <c r="BG11" s="19"/>
      <c r="BH11" s="19"/>
      <c r="BI11" s="19"/>
      <c r="BJ11" s="19"/>
      <c r="BK11" s="19"/>
      <c r="BL11" s="20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</row>
    <row r="12" spans="1:75" ht="38.25">
      <c r="A12" s="21">
        <v>9</v>
      </c>
      <c r="B12" s="22" t="s">
        <v>110</v>
      </c>
      <c r="C12" s="23">
        <f t="shared" si="0"/>
        <v>5</v>
      </c>
      <c r="D12" s="24">
        <f t="shared" si="1"/>
        <v>0</v>
      </c>
      <c r="E12" s="24">
        <f t="shared" si="2"/>
        <v>0</v>
      </c>
      <c r="F12" s="24">
        <f t="shared" si="3"/>
        <v>0</v>
      </c>
      <c r="G12" s="24"/>
      <c r="H12" s="24"/>
      <c r="I12" s="24">
        <f t="shared" si="4"/>
        <v>0</v>
      </c>
      <c r="J12" s="24">
        <f t="shared" si="4"/>
        <v>5</v>
      </c>
      <c r="K12" s="24">
        <f t="shared" si="5"/>
        <v>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>
        <v>5</v>
      </c>
      <c r="AV12" s="18"/>
      <c r="AW12" s="18"/>
      <c r="AX12" s="18"/>
      <c r="AY12" s="18"/>
      <c r="AZ12" s="18"/>
      <c r="BA12" s="18"/>
      <c r="BB12" s="18"/>
      <c r="BC12" s="18"/>
      <c r="BD12" s="19"/>
      <c r="BE12" s="19"/>
      <c r="BF12" s="19"/>
      <c r="BG12" s="19"/>
      <c r="BH12" s="19"/>
      <c r="BI12" s="19"/>
      <c r="BJ12" s="19"/>
      <c r="BK12" s="19"/>
      <c r="BL12" s="20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</row>
    <row r="13" spans="1:75" ht="25.5">
      <c r="A13" s="21">
        <v>10</v>
      </c>
      <c r="B13" s="26" t="s">
        <v>111</v>
      </c>
      <c r="C13" s="23">
        <f t="shared" si="0"/>
        <v>395</v>
      </c>
      <c r="D13" s="24">
        <f t="shared" si="1"/>
        <v>285</v>
      </c>
      <c r="E13" s="24">
        <f t="shared" si="2"/>
        <v>82</v>
      </c>
      <c r="F13" s="24">
        <f t="shared" si="3"/>
        <v>24</v>
      </c>
      <c r="G13" s="24"/>
      <c r="H13" s="24"/>
      <c r="I13" s="24">
        <f t="shared" si="4"/>
        <v>4</v>
      </c>
      <c r="J13" s="24">
        <f t="shared" si="4"/>
        <v>0</v>
      </c>
      <c r="K13" s="24">
        <f t="shared" si="5"/>
        <v>0</v>
      </c>
      <c r="L13" s="18">
        <v>3</v>
      </c>
      <c r="M13" s="18">
        <v>31</v>
      </c>
      <c r="N13" s="18">
        <v>12</v>
      </c>
      <c r="O13" s="18">
        <v>3</v>
      </c>
      <c r="P13" s="18">
        <v>2</v>
      </c>
      <c r="Q13" s="18">
        <v>7</v>
      </c>
      <c r="R13" s="18">
        <v>11</v>
      </c>
      <c r="S13" s="18">
        <v>1</v>
      </c>
      <c r="T13" s="18">
        <v>3</v>
      </c>
      <c r="U13" s="18">
        <v>15</v>
      </c>
      <c r="V13" s="18">
        <v>6</v>
      </c>
      <c r="W13" s="18">
        <v>3</v>
      </c>
      <c r="X13" s="18">
        <v>40</v>
      </c>
      <c r="Y13" s="18">
        <v>43</v>
      </c>
      <c r="Z13" s="18">
        <v>10</v>
      </c>
      <c r="AA13" s="18">
        <v>4</v>
      </c>
      <c r="AB13" s="18">
        <v>2</v>
      </c>
      <c r="AC13" s="18">
        <v>6</v>
      </c>
      <c r="AD13" s="18">
        <v>18</v>
      </c>
      <c r="AE13" s="18">
        <v>20</v>
      </c>
      <c r="AF13" s="18">
        <v>2</v>
      </c>
      <c r="AG13" s="18">
        <v>10</v>
      </c>
      <c r="AH13" s="18">
        <v>4</v>
      </c>
      <c r="AI13" s="18">
        <v>4</v>
      </c>
      <c r="AJ13" s="18">
        <v>25</v>
      </c>
      <c r="AK13" s="18">
        <v>40</v>
      </c>
      <c r="AL13" s="18">
        <v>20</v>
      </c>
      <c r="AM13" s="18"/>
      <c r="AN13" s="18">
        <v>22</v>
      </c>
      <c r="AO13" s="18">
        <v>3</v>
      </c>
      <c r="AP13" s="18">
        <v>13</v>
      </c>
      <c r="AQ13" s="18">
        <v>2</v>
      </c>
      <c r="AR13" s="18"/>
      <c r="AS13" s="18"/>
      <c r="AT13" s="18">
        <v>4</v>
      </c>
      <c r="AU13" s="18"/>
      <c r="AV13" s="18"/>
      <c r="AW13" s="18"/>
      <c r="AX13" s="18">
        <v>6</v>
      </c>
      <c r="AY13" s="18"/>
      <c r="AZ13" s="18"/>
      <c r="BA13" s="18"/>
      <c r="BB13" s="18"/>
      <c r="BC13" s="18"/>
      <c r="BD13" s="19"/>
      <c r="BE13" s="19"/>
      <c r="BF13" s="19"/>
      <c r="BG13" s="19"/>
      <c r="BH13" s="19"/>
      <c r="BI13" s="19"/>
      <c r="BJ13" s="19"/>
      <c r="BK13" s="19"/>
      <c r="BL13" s="20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75" ht="25.5">
      <c r="A14" s="21">
        <v>11</v>
      </c>
      <c r="B14" s="22" t="s">
        <v>112</v>
      </c>
      <c r="C14" s="23">
        <f t="shared" si="0"/>
        <v>49</v>
      </c>
      <c r="D14" s="24">
        <f t="shared" si="1"/>
        <v>43</v>
      </c>
      <c r="E14" s="24">
        <f t="shared" si="2"/>
        <v>0</v>
      </c>
      <c r="F14" s="24">
        <f t="shared" si="3"/>
        <v>6</v>
      </c>
      <c r="G14" s="24"/>
      <c r="H14" s="24"/>
      <c r="I14" s="24">
        <f t="shared" si="4"/>
        <v>0</v>
      </c>
      <c r="J14" s="24">
        <f t="shared" si="4"/>
        <v>0</v>
      </c>
      <c r="K14" s="24">
        <f t="shared" si="5"/>
        <v>0</v>
      </c>
      <c r="L14" s="18">
        <v>1</v>
      </c>
      <c r="M14" s="18">
        <v>5</v>
      </c>
      <c r="N14" s="18"/>
      <c r="O14" s="18"/>
      <c r="P14" s="18">
        <v>1</v>
      </c>
      <c r="Q14" s="18"/>
      <c r="R14" s="18"/>
      <c r="S14" s="18"/>
      <c r="T14" s="18">
        <v>3</v>
      </c>
      <c r="U14" s="18"/>
      <c r="V14" s="18"/>
      <c r="W14" s="18"/>
      <c r="X14" s="18">
        <v>7</v>
      </c>
      <c r="Y14" s="18">
        <v>11</v>
      </c>
      <c r="Z14" s="18">
        <v>1</v>
      </c>
      <c r="AA14" s="18">
        <v>2</v>
      </c>
      <c r="AB14" s="18"/>
      <c r="AC14" s="18"/>
      <c r="AD14" s="18">
        <v>4</v>
      </c>
      <c r="AE14" s="18"/>
      <c r="AF14" s="18"/>
      <c r="AG14" s="18">
        <v>1</v>
      </c>
      <c r="AH14" s="18"/>
      <c r="AI14" s="18">
        <v>3</v>
      </c>
      <c r="AJ14" s="18">
        <v>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>
        <v>6</v>
      </c>
      <c r="AX14" s="18"/>
      <c r="AY14" s="18"/>
      <c r="AZ14" s="18"/>
      <c r="BA14" s="18"/>
      <c r="BB14" s="18"/>
      <c r="BC14" s="18"/>
      <c r="BD14" s="19"/>
      <c r="BE14" s="19"/>
      <c r="BF14" s="19"/>
      <c r="BG14" s="19"/>
      <c r="BH14" s="19"/>
      <c r="BI14" s="19"/>
      <c r="BJ14" s="19"/>
      <c r="BK14" s="19"/>
      <c r="BL14" s="20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 ht="25.5">
      <c r="A15" s="27">
        <v>12</v>
      </c>
      <c r="B15" s="28" t="s">
        <v>113</v>
      </c>
      <c r="C15" s="23">
        <f t="shared" si="0"/>
        <v>24</v>
      </c>
      <c r="D15" s="24">
        <f t="shared" si="1"/>
        <v>24</v>
      </c>
      <c r="E15" s="24">
        <f t="shared" si="2"/>
        <v>0</v>
      </c>
      <c r="F15" s="24">
        <f t="shared" si="3"/>
        <v>0</v>
      </c>
      <c r="G15" s="24"/>
      <c r="H15" s="24"/>
      <c r="I15" s="24">
        <f t="shared" si="4"/>
        <v>0</v>
      </c>
      <c r="J15" s="24">
        <f t="shared" si="4"/>
        <v>0</v>
      </c>
      <c r="K15" s="24">
        <f t="shared" si="5"/>
        <v>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>
        <v>1</v>
      </c>
      <c r="Y15" s="18">
        <v>18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>
        <v>1</v>
      </c>
      <c r="AJ15" s="18">
        <v>4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9"/>
      <c r="BE15" s="19"/>
      <c r="BF15" s="19"/>
      <c r="BG15" s="19"/>
      <c r="BH15" s="19"/>
      <c r="BI15" s="19"/>
      <c r="BJ15" s="19"/>
      <c r="BK15" s="19"/>
      <c r="BL15" s="20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75" ht="15.75">
      <c r="A16" s="21">
        <v>13</v>
      </c>
      <c r="B16" s="22" t="s">
        <v>114</v>
      </c>
      <c r="C16" s="23">
        <f t="shared" si="0"/>
        <v>22</v>
      </c>
      <c r="D16" s="24">
        <f t="shared" si="1"/>
        <v>0</v>
      </c>
      <c r="E16" s="24">
        <f t="shared" si="2"/>
        <v>0</v>
      </c>
      <c r="F16" s="24">
        <f t="shared" si="3"/>
        <v>0</v>
      </c>
      <c r="G16" s="24"/>
      <c r="H16" s="24"/>
      <c r="I16" s="24">
        <f t="shared" si="4"/>
        <v>0</v>
      </c>
      <c r="J16" s="24">
        <f t="shared" si="4"/>
        <v>0</v>
      </c>
      <c r="K16" s="24">
        <f t="shared" si="5"/>
        <v>22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>
        <v>1</v>
      </c>
      <c r="BA16" s="18">
        <v>2</v>
      </c>
      <c r="BB16" s="18">
        <v>1</v>
      </c>
      <c r="BC16" s="18"/>
      <c r="BD16" s="19">
        <v>1</v>
      </c>
      <c r="BE16" s="19">
        <v>1</v>
      </c>
      <c r="BF16" s="19"/>
      <c r="BG16" s="19"/>
      <c r="BH16" s="19">
        <v>1</v>
      </c>
      <c r="BI16" s="19">
        <v>2</v>
      </c>
      <c r="BJ16" s="19">
        <v>1</v>
      </c>
      <c r="BK16" s="19">
        <v>1</v>
      </c>
      <c r="BL16" s="20">
        <v>2</v>
      </c>
      <c r="BM16" s="19"/>
      <c r="BN16" s="19">
        <v>1</v>
      </c>
      <c r="BO16" s="19">
        <v>2</v>
      </c>
      <c r="BP16" s="19"/>
      <c r="BQ16" s="19">
        <v>1</v>
      </c>
      <c r="BR16" s="19">
        <v>2</v>
      </c>
      <c r="BS16" s="19"/>
      <c r="BT16" s="19">
        <v>1</v>
      </c>
      <c r="BU16" s="19"/>
      <c r="BV16" s="19">
        <v>2</v>
      </c>
      <c r="BW16" s="19"/>
    </row>
    <row r="17" spans="1:75" ht="15.75">
      <c r="A17" s="21">
        <v>14</v>
      </c>
      <c r="B17" s="25" t="s">
        <v>115</v>
      </c>
      <c r="C17" s="23">
        <f t="shared" si="0"/>
        <v>9</v>
      </c>
      <c r="D17" s="24">
        <f t="shared" si="1"/>
        <v>0</v>
      </c>
      <c r="E17" s="24">
        <f t="shared" si="2"/>
        <v>0</v>
      </c>
      <c r="F17" s="24">
        <f t="shared" si="3"/>
        <v>0</v>
      </c>
      <c r="G17" s="24"/>
      <c r="H17" s="24"/>
      <c r="I17" s="24">
        <f t="shared" si="4"/>
        <v>0</v>
      </c>
      <c r="J17" s="24">
        <f t="shared" si="4"/>
        <v>0</v>
      </c>
      <c r="K17" s="24">
        <f t="shared" si="5"/>
        <v>9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>
        <v>1</v>
      </c>
      <c r="BA17" s="18">
        <v>3</v>
      </c>
      <c r="BB17" s="18"/>
      <c r="BC17" s="18"/>
      <c r="BD17" s="19">
        <v>1</v>
      </c>
      <c r="BE17" s="19"/>
      <c r="BF17" s="19"/>
      <c r="BG17" s="19"/>
      <c r="BH17" s="19"/>
      <c r="BI17" s="19"/>
      <c r="BJ17" s="19"/>
      <c r="BK17" s="19">
        <v>1</v>
      </c>
      <c r="BL17" s="20">
        <v>1</v>
      </c>
      <c r="BM17" s="19"/>
      <c r="BN17" s="19">
        <v>1</v>
      </c>
      <c r="BO17" s="19"/>
      <c r="BP17" s="19"/>
      <c r="BQ17" s="19"/>
      <c r="BR17" s="19">
        <v>1</v>
      </c>
      <c r="BS17" s="19"/>
      <c r="BT17" s="19"/>
      <c r="BU17" s="19"/>
      <c r="BV17" s="19"/>
      <c r="BW17" s="19"/>
    </row>
    <row r="18" spans="1:75" ht="15.75">
      <c r="A18" s="21">
        <v>15</v>
      </c>
      <c r="B18" s="25" t="s">
        <v>116</v>
      </c>
      <c r="C18" s="23">
        <f t="shared" si="0"/>
        <v>1</v>
      </c>
      <c r="D18" s="24">
        <f t="shared" si="1"/>
        <v>0</v>
      </c>
      <c r="E18" s="24">
        <f t="shared" si="2"/>
        <v>0</v>
      </c>
      <c r="F18" s="24">
        <f t="shared" si="3"/>
        <v>0</v>
      </c>
      <c r="G18" s="24"/>
      <c r="H18" s="24"/>
      <c r="I18" s="24">
        <f t="shared" si="4"/>
        <v>0</v>
      </c>
      <c r="J18" s="24">
        <f t="shared" si="4"/>
        <v>0</v>
      </c>
      <c r="K18" s="24">
        <f t="shared" si="5"/>
        <v>1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>
        <v>1</v>
      </c>
      <c r="BB18" s="18"/>
      <c r="BC18" s="18"/>
      <c r="BD18" s="19"/>
      <c r="BE18" s="19"/>
      <c r="BF18" s="19"/>
      <c r="BG18" s="19"/>
      <c r="BH18" s="19"/>
      <c r="BI18" s="19"/>
      <c r="BJ18" s="19"/>
      <c r="BK18" s="19"/>
      <c r="BL18" s="20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1:75" ht="15.75">
      <c r="A19" s="21">
        <v>16</v>
      </c>
      <c r="B19" s="22" t="s">
        <v>117</v>
      </c>
      <c r="C19" s="23">
        <f t="shared" si="0"/>
        <v>4</v>
      </c>
      <c r="D19" s="24">
        <f t="shared" si="1"/>
        <v>4</v>
      </c>
      <c r="E19" s="24">
        <f t="shared" si="2"/>
        <v>0</v>
      </c>
      <c r="F19" s="24">
        <f t="shared" si="3"/>
        <v>0</v>
      </c>
      <c r="G19" s="24"/>
      <c r="H19" s="24"/>
      <c r="I19" s="24">
        <f t="shared" si="4"/>
        <v>0</v>
      </c>
      <c r="J19" s="24">
        <f t="shared" si="4"/>
        <v>0</v>
      </c>
      <c r="K19" s="24">
        <f t="shared" si="5"/>
        <v>0</v>
      </c>
      <c r="L19" s="18">
        <v>1</v>
      </c>
      <c r="M19" s="18"/>
      <c r="N19" s="18">
        <v>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>
        <v>2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9"/>
      <c r="BE19" s="19"/>
      <c r="BF19" s="19"/>
      <c r="BG19" s="19"/>
      <c r="BH19" s="19"/>
      <c r="BI19" s="19"/>
      <c r="BJ19" s="19"/>
      <c r="BK19" s="19"/>
      <c r="BL19" s="20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</row>
    <row r="20" spans="1:75" ht="16.5" thickBot="1">
      <c r="A20" s="21">
        <v>17</v>
      </c>
      <c r="B20" s="26" t="s">
        <v>118</v>
      </c>
      <c r="C20" s="23">
        <f t="shared" si="0"/>
        <v>81</v>
      </c>
      <c r="D20" s="24">
        <f t="shared" si="1"/>
        <v>52</v>
      </c>
      <c r="E20" s="24">
        <f t="shared" si="2"/>
        <v>14</v>
      </c>
      <c r="F20" s="24">
        <f t="shared" si="3"/>
        <v>3</v>
      </c>
      <c r="G20" s="24"/>
      <c r="H20" s="24"/>
      <c r="I20" s="24">
        <f t="shared" si="4"/>
        <v>0</v>
      </c>
      <c r="J20" s="24">
        <f t="shared" si="4"/>
        <v>0</v>
      </c>
      <c r="K20" s="24">
        <f t="shared" si="5"/>
        <v>12</v>
      </c>
      <c r="L20" s="18">
        <v>2</v>
      </c>
      <c r="M20" s="18">
        <v>3</v>
      </c>
      <c r="N20" s="18">
        <v>2</v>
      </c>
      <c r="O20" s="18">
        <v>1</v>
      </c>
      <c r="P20" s="18">
        <v>3</v>
      </c>
      <c r="Q20" s="18"/>
      <c r="R20" s="18"/>
      <c r="S20" s="18">
        <v>1</v>
      </c>
      <c r="T20" s="18">
        <v>1</v>
      </c>
      <c r="U20" s="18">
        <v>2</v>
      </c>
      <c r="V20" s="18">
        <v>2</v>
      </c>
      <c r="W20" s="18">
        <v>1</v>
      </c>
      <c r="X20" s="18">
        <v>10</v>
      </c>
      <c r="Y20" s="18">
        <v>5</v>
      </c>
      <c r="Z20" s="18">
        <v>4</v>
      </c>
      <c r="AA20" s="18">
        <v>5</v>
      </c>
      <c r="AB20" s="18"/>
      <c r="AC20" s="18"/>
      <c r="AD20" s="18">
        <v>1</v>
      </c>
      <c r="AE20" s="18">
        <v>3</v>
      </c>
      <c r="AF20" s="18"/>
      <c r="AG20" s="18"/>
      <c r="AH20" s="18">
        <v>1</v>
      </c>
      <c r="AI20" s="18">
        <v>1</v>
      </c>
      <c r="AJ20" s="18">
        <v>4</v>
      </c>
      <c r="AK20" s="18">
        <v>9</v>
      </c>
      <c r="AL20" s="18">
        <v>3</v>
      </c>
      <c r="AM20" s="18"/>
      <c r="AN20" s="18">
        <v>2</v>
      </c>
      <c r="AO20" s="18"/>
      <c r="AP20" s="18">
        <v>1</v>
      </c>
      <c r="AQ20" s="18"/>
      <c r="AR20" s="18">
        <v>1</v>
      </c>
      <c r="AS20" s="18">
        <v>1</v>
      </c>
      <c r="AT20" s="18"/>
      <c r="AU20" s="18"/>
      <c r="AV20" s="18"/>
      <c r="AW20" s="18"/>
      <c r="AX20" s="18"/>
      <c r="AY20" s="18"/>
      <c r="AZ20" s="18"/>
      <c r="BA20" s="18">
        <v>1</v>
      </c>
      <c r="BB20" s="18">
        <v>1</v>
      </c>
      <c r="BC20" s="18"/>
      <c r="BD20" s="19">
        <v>1</v>
      </c>
      <c r="BE20" s="19">
        <v>1</v>
      </c>
      <c r="BF20" s="19"/>
      <c r="BG20" s="19">
        <v>1</v>
      </c>
      <c r="BH20" s="19"/>
      <c r="BI20" s="19"/>
      <c r="BJ20" s="19"/>
      <c r="BK20" s="19"/>
      <c r="BL20" s="20">
        <v>2</v>
      </c>
      <c r="BM20" s="19"/>
      <c r="BN20" s="19">
        <v>1</v>
      </c>
      <c r="BO20" s="19">
        <v>2</v>
      </c>
      <c r="BP20" s="19"/>
      <c r="BQ20" s="19"/>
      <c r="BR20" s="19"/>
      <c r="BS20" s="19">
        <v>1</v>
      </c>
      <c r="BT20" s="19">
        <v>1</v>
      </c>
      <c r="BU20" s="19"/>
      <c r="BV20" s="19"/>
      <c r="BW20" s="19"/>
    </row>
    <row r="21" spans="1:75" ht="27.75" thickBot="1">
      <c r="A21" s="29"/>
      <c r="B21" s="30" t="s">
        <v>119</v>
      </c>
      <c r="C21" s="31">
        <f>SUM(C4:C20)</f>
        <v>822</v>
      </c>
      <c r="D21" s="31">
        <f>SUM(D4:D20)</f>
        <v>606</v>
      </c>
      <c r="E21" s="31">
        <f t="shared" ref="E21:K21" si="6">SUM(E4:E20)</f>
        <v>98</v>
      </c>
      <c r="F21" s="31">
        <f t="shared" si="6"/>
        <v>39</v>
      </c>
      <c r="G21" s="31">
        <f t="shared" si="6"/>
        <v>0</v>
      </c>
      <c r="H21" s="31">
        <f t="shared" si="6"/>
        <v>0</v>
      </c>
      <c r="I21" s="31">
        <f t="shared" si="6"/>
        <v>5</v>
      </c>
      <c r="J21" s="31">
        <f t="shared" si="6"/>
        <v>30</v>
      </c>
      <c r="K21" s="31">
        <f t="shared" si="6"/>
        <v>44</v>
      </c>
      <c r="L21" s="32">
        <f>SUM(L4:L20)</f>
        <v>12</v>
      </c>
      <c r="M21" s="32">
        <f t="shared" ref="M21:BW21" si="7">SUM(M4:M20)</f>
        <v>51</v>
      </c>
      <c r="N21" s="32">
        <f t="shared" si="7"/>
        <v>19</v>
      </c>
      <c r="O21" s="32">
        <f t="shared" si="7"/>
        <v>6</v>
      </c>
      <c r="P21" s="32">
        <f t="shared" si="7"/>
        <v>13</v>
      </c>
      <c r="Q21" s="32">
        <f t="shared" si="7"/>
        <v>17</v>
      </c>
      <c r="R21" s="32">
        <f t="shared" si="7"/>
        <v>19</v>
      </c>
      <c r="S21" s="32">
        <f t="shared" si="7"/>
        <v>8</v>
      </c>
      <c r="T21" s="32">
        <f t="shared" si="7"/>
        <v>10</v>
      </c>
      <c r="U21" s="32">
        <f t="shared" si="7"/>
        <v>29</v>
      </c>
      <c r="V21" s="32">
        <f t="shared" si="7"/>
        <v>12</v>
      </c>
      <c r="W21" s="32">
        <f t="shared" si="7"/>
        <v>5</v>
      </c>
      <c r="X21" s="32">
        <f t="shared" si="7"/>
        <v>75</v>
      </c>
      <c r="Y21" s="32">
        <f t="shared" si="7"/>
        <v>105</v>
      </c>
      <c r="Z21" s="32">
        <f t="shared" si="7"/>
        <v>21</v>
      </c>
      <c r="AA21" s="32">
        <f t="shared" si="7"/>
        <v>18</v>
      </c>
      <c r="AB21" s="32">
        <f t="shared" si="7"/>
        <v>5</v>
      </c>
      <c r="AC21" s="32">
        <f t="shared" si="7"/>
        <v>12</v>
      </c>
      <c r="AD21" s="32">
        <f t="shared" si="7"/>
        <v>31</v>
      </c>
      <c r="AE21" s="32">
        <f t="shared" si="7"/>
        <v>41</v>
      </c>
      <c r="AF21" s="32">
        <f t="shared" si="7"/>
        <v>7</v>
      </c>
      <c r="AG21" s="32">
        <f t="shared" si="7"/>
        <v>21</v>
      </c>
      <c r="AH21" s="32">
        <f t="shared" si="7"/>
        <v>7</v>
      </c>
      <c r="AI21" s="32">
        <f t="shared" si="7"/>
        <v>17</v>
      </c>
      <c r="AJ21" s="32">
        <f t="shared" si="7"/>
        <v>45</v>
      </c>
      <c r="AK21" s="32">
        <f t="shared" si="7"/>
        <v>49</v>
      </c>
      <c r="AL21" s="32">
        <f t="shared" si="7"/>
        <v>23</v>
      </c>
      <c r="AM21" s="32">
        <f t="shared" si="7"/>
        <v>0</v>
      </c>
      <c r="AN21" s="32">
        <f>SUM(AN4:AN20)</f>
        <v>26</v>
      </c>
      <c r="AO21" s="32">
        <f t="shared" ref="AO21:BG21" si="8">SUM(AO4:AO20)</f>
        <v>3</v>
      </c>
      <c r="AP21" s="32">
        <f t="shared" si="8"/>
        <v>15</v>
      </c>
      <c r="AQ21" s="32">
        <f t="shared" si="8"/>
        <v>3</v>
      </c>
      <c r="AR21" s="32">
        <f t="shared" si="8"/>
        <v>1</v>
      </c>
      <c r="AS21" s="32">
        <f t="shared" si="8"/>
        <v>1</v>
      </c>
      <c r="AT21" s="32">
        <f t="shared" si="8"/>
        <v>5</v>
      </c>
      <c r="AU21" s="32">
        <f t="shared" si="8"/>
        <v>30</v>
      </c>
      <c r="AV21" s="32">
        <f t="shared" si="8"/>
        <v>0</v>
      </c>
      <c r="AW21" s="32">
        <f t="shared" si="8"/>
        <v>10</v>
      </c>
      <c r="AX21" s="32">
        <f t="shared" si="8"/>
        <v>6</v>
      </c>
      <c r="AY21" s="32">
        <f t="shared" si="8"/>
        <v>0</v>
      </c>
      <c r="AZ21" s="32">
        <f t="shared" si="8"/>
        <v>2</v>
      </c>
      <c r="BA21" s="32">
        <f t="shared" si="8"/>
        <v>7</v>
      </c>
      <c r="BB21" s="32">
        <f t="shared" si="8"/>
        <v>2</v>
      </c>
      <c r="BC21" s="32">
        <f t="shared" si="8"/>
        <v>0</v>
      </c>
      <c r="BD21" s="32">
        <f t="shared" si="8"/>
        <v>3</v>
      </c>
      <c r="BE21" s="32">
        <f t="shared" si="8"/>
        <v>2</v>
      </c>
      <c r="BF21" s="32">
        <f t="shared" si="8"/>
        <v>0</v>
      </c>
      <c r="BG21" s="32">
        <f t="shared" si="8"/>
        <v>1</v>
      </c>
      <c r="BH21" s="32">
        <f t="shared" si="7"/>
        <v>1</v>
      </c>
      <c r="BI21" s="33">
        <f t="shared" si="7"/>
        <v>2</v>
      </c>
      <c r="BJ21" s="33">
        <f t="shared" si="7"/>
        <v>1</v>
      </c>
      <c r="BK21" s="33">
        <f t="shared" si="7"/>
        <v>2</v>
      </c>
      <c r="BL21" s="33">
        <f t="shared" si="7"/>
        <v>5</v>
      </c>
      <c r="BM21" s="33">
        <f t="shared" si="7"/>
        <v>0</v>
      </c>
      <c r="BN21" s="33">
        <f t="shared" si="7"/>
        <v>3</v>
      </c>
      <c r="BO21" s="33">
        <f t="shared" si="7"/>
        <v>4</v>
      </c>
      <c r="BP21" s="33">
        <f t="shared" si="7"/>
        <v>0</v>
      </c>
      <c r="BQ21" s="33">
        <f t="shared" si="7"/>
        <v>1</v>
      </c>
      <c r="BR21" s="33">
        <f t="shared" si="7"/>
        <v>3</v>
      </c>
      <c r="BS21" s="33">
        <f t="shared" si="7"/>
        <v>1</v>
      </c>
      <c r="BT21" s="33">
        <f t="shared" si="7"/>
        <v>2</v>
      </c>
      <c r="BU21" s="33">
        <f t="shared" si="7"/>
        <v>0</v>
      </c>
      <c r="BV21" s="33">
        <f t="shared" si="7"/>
        <v>2</v>
      </c>
      <c r="BW21" s="33">
        <f t="shared" si="7"/>
        <v>0</v>
      </c>
    </row>
    <row r="22" spans="1:75" ht="15.75">
      <c r="A22" s="21">
        <v>18</v>
      </c>
      <c r="B22" s="22" t="s">
        <v>120</v>
      </c>
      <c r="C22" s="23">
        <f t="shared" ref="C22:C31" si="9">SUM(L22:BW22)</f>
        <v>6</v>
      </c>
      <c r="D22" s="24">
        <f t="shared" ref="D22:D31" si="10">SUM(L22:AJ22)</f>
        <v>0</v>
      </c>
      <c r="E22" s="24">
        <f t="shared" ref="E22:E31" si="11">SUM(AK22,AL22,AM22,AN22)</f>
        <v>0</v>
      </c>
      <c r="F22" s="24">
        <f t="shared" ref="F22:F31" si="12">SUM(AO22,AP22,AQ22,AR22,AS22,AV22,AW22,AX22,AY22)</f>
        <v>0</v>
      </c>
      <c r="G22" s="24"/>
      <c r="H22" s="24"/>
      <c r="I22" s="24">
        <f t="shared" ref="I22:J31" si="13">SUM(AT22)</f>
        <v>0</v>
      </c>
      <c r="J22" s="24">
        <f t="shared" si="13"/>
        <v>0</v>
      </c>
      <c r="K22" s="24">
        <f t="shared" ref="K22:K31" si="14">SUM(AZ22:BW22)</f>
        <v>6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>
        <v>1</v>
      </c>
      <c r="BA22" s="18"/>
      <c r="BB22" s="18"/>
      <c r="BC22" s="18"/>
      <c r="BD22" s="19">
        <v>1</v>
      </c>
      <c r="BE22" s="19"/>
      <c r="BF22" s="19"/>
      <c r="BG22" s="19"/>
      <c r="BH22" s="19"/>
      <c r="BI22" s="19"/>
      <c r="BJ22" s="19"/>
      <c r="BK22" s="19"/>
      <c r="BL22" s="20"/>
      <c r="BM22" s="19"/>
      <c r="BN22" s="19">
        <v>1</v>
      </c>
      <c r="BO22" s="19"/>
      <c r="BP22" s="19"/>
      <c r="BQ22" s="19"/>
      <c r="BR22" s="19"/>
      <c r="BS22" s="19"/>
      <c r="BT22" s="19">
        <v>1</v>
      </c>
      <c r="BU22" s="19">
        <v>1</v>
      </c>
      <c r="BV22" s="19">
        <v>1</v>
      </c>
      <c r="BW22" s="19"/>
    </row>
    <row r="23" spans="1:75" ht="15.75">
      <c r="A23" s="21">
        <v>19</v>
      </c>
      <c r="B23" s="22" t="s">
        <v>121</v>
      </c>
      <c r="C23" s="23">
        <f t="shared" si="9"/>
        <v>7</v>
      </c>
      <c r="D23" s="24">
        <f t="shared" si="10"/>
        <v>7</v>
      </c>
      <c r="E23" s="24">
        <f t="shared" si="11"/>
        <v>0</v>
      </c>
      <c r="F23" s="24">
        <f t="shared" si="12"/>
        <v>0</v>
      </c>
      <c r="G23" s="24"/>
      <c r="H23" s="24"/>
      <c r="I23" s="24">
        <f t="shared" si="13"/>
        <v>0</v>
      </c>
      <c r="J23" s="24">
        <f t="shared" si="13"/>
        <v>0</v>
      </c>
      <c r="K23" s="24">
        <f t="shared" si="14"/>
        <v>0</v>
      </c>
      <c r="L23" s="18"/>
      <c r="M23" s="18">
        <v>2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>
        <v>5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9"/>
      <c r="BE23" s="19"/>
      <c r="BF23" s="19"/>
      <c r="BG23" s="19"/>
      <c r="BH23" s="19"/>
      <c r="BI23" s="19"/>
      <c r="BJ23" s="19"/>
      <c r="BK23" s="19"/>
      <c r="BL23" s="20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</row>
    <row r="24" spans="1:75" ht="25.5">
      <c r="A24" s="21">
        <v>20</v>
      </c>
      <c r="B24" s="22" t="s">
        <v>122</v>
      </c>
      <c r="C24" s="23">
        <f t="shared" si="9"/>
        <v>34</v>
      </c>
      <c r="D24" s="24">
        <f t="shared" si="10"/>
        <v>23</v>
      </c>
      <c r="E24" s="24">
        <f t="shared" si="11"/>
        <v>10</v>
      </c>
      <c r="F24" s="24">
        <f t="shared" si="12"/>
        <v>1</v>
      </c>
      <c r="G24" s="24"/>
      <c r="H24" s="24"/>
      <c r="I24" s="24">
        <f t="shared" si="13"/>
        <v>0</v>
      </c>
      <c r="J24" s="24">
        <f t="shared" si="13"/>
        <v>0</v>
      </c>
      <c r="K24" s="24">
        <f t="shared" si="14"/>
        <v>0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>
        <v>9</v>
      </c>
      <c r="Y24" s="18">
        <v>1</v>
      </c>
      <c r="Z24" s="18">
        <v>2</v>
      </c>
      <c r="AA24" s="18"/>
      <c r="AB24" s="18"/>
      <c r="AC24" s="18"/>
      <c r="AD24" s="18">
        <v>2</v>
      </c>
      <c r="AE24" s="18">
        <v>6</v>
      </c>
      <c r="AF24" s="18"/>
      <c r="AG24" s="18">
        <v>1</v>
      </c>
      <c r="AH24" s="18"/>
      <c r="AI24" s="18"/>
      <c r="AJ24" s="18">
        <v>2</v>
      </c>
      <c r="AK24" s="18">
        <v>7</v>
      </c>
      <c r="AL24" s="18"/>
      <c r="AM24" s="18"/>
      <c r="AN24" s="18">
        <v>3</v>
      </c>
      <c r="AO24" s="18">
        <v>1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9"/>
      <c r="BE24" s="19"/>
      <c r="BF24" s="19"/>
      <c r="BG24" s="19"/>
      <c r="BH24" s="19"/>
      <c r="BI24" s="19"/>
      <c r="BJ24" s="19"/>
      <c r="BK24" s="19"/>
      <c r="BL24" s="20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</row>
    <row r="25" spans="1:75" ht="25.5">
      <c r="A25" s="21">
        <v>21</v>
      </c>
      <c r="B25" s="22" t="s">
        <v>123</v>
      </c>
      <c r="C25" s="23">
        <f t="shared" si="9"/>
        <v>5</v>
      </c>
      <c r="D25" s="24">
        <f t="shared" si="10"/>
        <v>5</v>
      </c>
      <c r="E25" s="24">
        <f t="shared" si="11"/>
        <v>0</v>
      </c>
      <c r="F25" s="24">
        <f t="shared" si="12"/>
        <v>0</v>
      </c>
      <c r="G25" s="24"/>
      <c r="H25" s="24"/>
      <c r="I25" s="24">
        <f t="shared" si="13"/>
        <v>0</v>
      </c>
      <c r="J25" s="24">
        <f t="shared" si="13"/>
        <v>0</v>
      </c>
      <c r="K25" s="24">
        <f t="shared" si="14"/>
        <v>0</v>
      </c>
      <c r="L25" s="18"/>
      <c r="M25" s="18"/>
      <c r="N25" s="18"/>
      <c r="O25" s="18"/>
      <c r="P25" s="18"/>
      <c r="Q25" s="18"/>
      <c r="R25" s="18">
        <v>1</v>
      </c>
      <c r="S25" s="18"/>
      <c r="T25" s="18">
        <v>1</v>
      </c>
      <c r="U25" s="18"/>
      <c r="V25" s="18"/>
      <c r="W25" s="18"/>
      <c r="X25" s="18">
        <v>1</v>
      </c>
      <c r="Y25" s="18"/>
      <c r="Z25" s="18">
        <v>2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9"/>
      <c r="BE25" s="19"/>
      <c r="BF25" s="19"/>
      <c r="BG25" s="19"/>
      <c r="BH25" s="19"/>
      <c r="BI25" s="19"/>
      <c r="BJ25" s="19"/>
      <c r="BK25" s="19"/>
      <c r="BL25" s="20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</row>
    <row r="26" spans="1:75" ht="25.5">
      <c r="A26" s="21">
        <v>22</v>
      </c>
      <c r="B26" s="22" t="s">
        <v>124</v>
      </c>
      <c r="C26" s="23">
        <f t="shared" si="9"/>
        <v>29</v>
      </c>
      <c r="D26" s="24">
        <f t="shared" si="10"/>
        <v>14</v>
      </c>
      <c r="E26" s="24">
        <f t="shared" si="11"/>
        <v>10</v>
      </c>
      <c r="F26" s="24">
        <f t="shared" si="12"/>
        <v>5</v>
      </c>
      <c r="G26" s="24"/>
      <c r="H26" s="24"/>
      <c r="I26" s="24">
        <f t="shared" si="13"/>
        <v>0</v>
      </c>
      <c r="J26" s="24">
        <f t="shared" si="13"/>
        <v>0</v>
      </c>
      <c r="K26" s="24">
        <f t="shared" si="14"/>
        <v>0</v>
      </c>
      <c r="L26" s="18">
        <v>1</v>
      </c>
      <c r="M26" s="18">
        <v>3</v>
      </c>
      <c r="N26" s="18"/>
      <c r="O26" s="18"/>
      <c r="P26" s="18"/>
      <c r="Q26" s="18"/>
      <c r="R26" s="18"/>
      <c r="S26" s="18"/>
      <c r="T26" s="18"/>
      <c r="U26" s="18">
        <v>2</v>
      </c>
      <c r="V26" s="18"/>
      <c r="W26" s="18"/>
      <c r="X26" s="18"/>
      <c r="Y26" s="18">
        <v>3</v>
      </c>
      <c r="Z26" s="18">
        <v>1</v>
      </c>
      <c r="AA26" s="18"/>
      <c r="AB26" s="18"/>
      <c r="AC26" s="18"/>
      <c r="AD26" s="18"/>
      <c r="AE26" s="18">
        <v>2</v>
      </c>
      <c r="AF26" s="18"/>
      <c r="AG26" s="18"/>
      <c r="AH26" s="18"/>
      <c r="AI26" s="18"/>
      <c r="AJ26" s="18">
        <v>2</v>
      </c>
      <c r="AK26" s="18"/>
      <c r="AL26" s="18">
        <v>2</v>
      </c>
      <c r="AM26" s="18">
        <v>1</v>
      </c>
      <c r="AN26" s="18">
        <v>7</v>
      </c>
      <c r="AO26" s="18">
        <v>1</v>
      </c>
      <c r="AP26" s="18">
        <v>2</v>
      </c>
      <c r="AQ26" s="18"/>
      <c r="AR26" s="18"/>
      <c r="AS26" s="18"/>
      <c r="AT26" s="18"/>
      <c r="AU26" s="18"/>
      <c r="AV26" s="18"/>
      <c r="AW26" s="18">
        <v>1</v>
      </c>
      <c r="AX26" s="18">
        <v>1</v>
      </c>
      <c r="AY26" s="18"/>
      <c r="AZ26" s="18"/>
      <c r="BA26" s="18"/>
      <c r="BB26" s="18"/>
      <c r="BC26" s="18"/>
      <c r="BD26" s="19"/>
      <c r="BE26" s="19"/>
      <c r="BF26" s="19"/>
      <c r="BG26" s="19"/>
      <c r="BH26" s="19"/>
      <c r="BI26" s="19"/>
      <c r="BJ26" s="19"/>
      <c r="BK26" s="19"/>
      <c r="BL26" s="20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</row>
    <row r="27" spans="1:75" ht="25.5">
      <c r="A27" s="21">
        <v>23</v>
      </c>
      <c r="B27" s="22" t="s">
        <v>125</v>
      </c>
      <c r="C27" s="23">
        <f t="shared" si="9"/>
        <v>18</v>
      </c>
      <c r="D27" s="24">
        <f t="shared" si="10"/>
        <v>10</v>
      </c>
      <c r="E27" s="24">
        <f t="shared" si="11"/>
        <v>8</v>
      </c>
      <c r="F27" s="24">
        <f t="shared" si="12"/>
        <v>0</v>
      </c>
      <c r="G27" s="24"/>
      <c r="H27" s="24"/>
      <c r="I27" s="24">
        <f t="shared" si="13"/>
        <v>0</v>
      </c>
      <c r="J27" s="24">
        <f t="shared" si="13"/>
        <v>0</v>
      </c>
      <c r="K27" s="24">
        <f t="shared" si="14"/>
        <v>0</v>
      </c>
      <c r="L27" s="18"/>
      <c r="M27" s="18">
        <v>2</v>
      </c>
      <c r="N27" s="18"/>
      <c r="O27" s="18"/>
      <c r="P27" s="18"/>
      <c r="Q27" s="18"/>
      <c r="R27" s="18"/>
      <c r="S27" s="18"/>
      <c r="T27" s="18">
        <v>1</v>
      </c>
      <c r="U27" s="18">
        <v>1</v>
      </c>
      <c r="V27" s="18"/>
      <c r="W27" s="18"/>
      <c r="X27" s="18">
        <v>1</v>
      </c>
      <c r="Y27" s="18"/>
      <c r="Z27" s="18">
        <v>2</v>
      </c>
      <c r="AA27" s="18"/>
      <c r="AB27" s="18"/>
      <c r="AC27" s="18"/>
      <c r="AD27" s="18"/>
      <c r="AE27" s="18"/>
      <c r="AF27" s="18"/>
      <c r="AG27" s="18">
        <v>1</v>
      </c>
      <c r="AH27" s="18"/>
      <c r="AI27" s="18">
        <v>1</v>
      </c>
      <c r="AJ27" s="18">
        <v>1</v>
      </c>
      <c r="AK27" s="18">
        <v>8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9"/>
      <c r="BE27" s="19"/>
      <c r="BF27" s="19"/>
      <c r="BG27" s="19"/>
      <c r="BH27" s="19"/>
      <c r="BI27" s="19"/>
      <c r="BJ27" s="19"/>
      <c r="BK27" s="19"/>
      <c r="BL27" s="20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</row>
    <row r="28" spans="1:75" ht="25.5">
      <c r="A28" s="21">
        <v>24</v>
      </c>
      <c r="B28" s="22" t="s">
        <v>126</v>
      </c>
      <c r="C28" s="23">
        <f t="shared" si="9"/>
        <v>35</v>
      </c>
      <c r="D28" s="24">
        <f t="shared" si="10"/>
        <v>26</v>
      </c>
      <c r="E28" s="24">
        <f t="shared" si="11"/>
        <v>7</v>
      </c>
      <c r="F28" s="24">
        <f t="shared" si="12"/>
        <v>2</v>
      </c>
      <c r="G28" s="24"/>
      <c r="H28" s="24"/>
      <c r="I28" s="24">
        <f t="shared" si="13"/>
        <v>0</v>
      </c>
      <c r="J28" s="24">
        <f t="shared" si="13"/>
        <v>0</v>
      </c>
      <c r="K28" s="24">
        <f t="shared" si="14"/>
        <v>0</v>
      </c>
      <c r="L28" s="18"/>
      <c r="M28" s="18">
        <v>1</v>
      </c>
      <c r="N28" s="18"/>
      <c r="O28" s="18"/>
      <c r="P28" s="18"/>
      <c r="Q28" s="18"/>
      <c r="R28" s="18"/>
      <c r="S28" s="18"/>
      <c r="T28" s="18">
        <v>2</v>
      </c>
      <c r="U28" s="18">
        <v>2</v>
      </c>
      <c r="V28" s="18"/>
      <c r="W28" s="18"/>
      <c r="X28" s="18">
        <v>1</v>
      </c>
      <c r="Y28" s="18">
        <v>4</v>
      </c>
      <c r="Z28" s="18">
        <v>1</v>
      </c>
      <c r="AA28" s="18"/>
      <c r="AB28" s="18"/>
      <c r="AC28" s="18"/>
      <c r="AD28" s="18">
        <v>2</v>
      </c>
      <c r="AE28" s="18">
        <v>9</v>
      </c>
      <c r="AF28" s="18">
        <v>1</v>
      </c>
      <c r="AG28" s="18"/>
      <c r="AH28" s="18">
        <v>2</v>
      </c>
      <c r="AI28" s="18">
        <v>1</v>
      </c>
      <c r="AJ28" s="18"/>
      <c r="AK28" s="18">
        <v>3</v>
      </c>
      <c r="AL28" s="18"/>
      <c r="AM28" s="18"/>
      <c r="AN28" s="18">
        <v>4</v>
      </c>
      <c r="AO28" s="18"/>
      <c r="AP28" s="18">
        <v>2</v>
      </c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9"/>
      <c r="BE28" s="19"/>
      <c r="BF28" s="19"/>
      <c r="BG28" s="19"/>
      <c r="BH28" s="19"/>
      <c r="BI28" s="19"/>
      <c r="BJ28" s="19"/>
      <c r="BK28" s="19"/>
      <c r="BL28" s="20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</row>
    <row r="29" spans="1:75" ht="25.5">
      <c r="A29" s="21">
        <v>25</v>
      </c>
      <c r="B29" s="22" t="s">
        <v>127</v>
      </c>
      <c r="C29" s="23">
        <f t="shared" si="9"/>
        <v>11</v>
      </c>
      <c r="D29" s="24">
        <f t="shared" si="10"/>
        <v>9</v>
      </c>
      <c r="E29" s="24">
        <f t="shared" si="11"/>
        <v>1</v>
      </c>
      <c r="F29" s="24">
        <f t="shared" si="12"/>
        <v>1</v>
      </c>
      <c r="G29" s="24"/>
      <c r="H29" s="24"/>
      <c r="I29" s="24">
        <f t="shared" si="13"/>
        <v>0</v>
      </c>
      <c r="J29" s="24">
        <f t="shared" si="13"/>
        <v>0</v>
      </c>
      <c r="K29" s="24">
        <f t="shared" si="14"/>
        <v>0</v>
      </c>
      <c r="L29" s="18"/>
      <c r="M29" s="18"/>
      <c r="N29" s="18"/>
      <c r="O29" s="18"/>
      <c r="P29" s="18"/>
      <c r="Q29" s="18">
        <v>1</v>
      </c>
      <c r="R29" s="18"/>
      <c r="S29" s="18"/>
      <c r="T29" s="18"/>
      <c r="U29" s="18"/>
      <c r="V29" s="18"/>
      <c r="W29" s="18"/>
      <c r="X29" s="18">
        <v>2</v>
      </c>
      <c r="Y29" s="18">
        <v>3</v>
      </c>
      <c r="Z29" s="18"/>
      <c r="AA29" s="18"/>
      <c r="AB29" s="18"/>
      <c r="AC29" s="18"/>
      <c r="AD29" s="18"/>
      <c r="AE29" s="18">
        <v>2</v>
      </c>
      <c r="AF29" s="18">
        <v>1</v>
      </c>
      <c r="AG29" s="18"/>
      <c r="AH29" s="18"/>
      <c r="AI29" s="18"/>
      <c r="AJ29" s="18"/>
      <c r="AK29" s="18"/>
      <c r="AL29" s="18"/>
      <c r="AM29" s="18"/>
      <c r="AN29" s="18">
        <v>1</v>
      </c>
      <c r="AO29" s="18">
        <v>1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9"/>
      <c r="BE29" s="19"/>
      <c r="BF29" s="19"/>
      <c r="BG29" s="19"/>
      <c r="BH29" s="19"/>
      <c r="BI29" s="19"/>
      <c r="BJ29" s="19"/>
      <c r="BK29" s="19"/>
      <c r="BL29" s="20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</row>
    <row r="30" spans="1:75" ht="15.75">
      <c r="A30" s="21">
        <v>26</v>
      </c>
      <c r="B30" s="22" t="s">
        <v>128</v>
      </c>
      <c r="C30" s="23">
        <f t="shared" si="9"/>
        <v>2</v>
      </c>
      <c r="D30" s="24">
        <f t="shared" si="10"/>
        <v>1</v>
      </c>
      <c r="E30" s="24">
        <f t="shared" si="11"/>
        <v>0</v>
      </c>
      <c r="F30" s="24">
        <f t="shared" si="12"/>
        <v>0</v>
      </c>
      <c r="G30" s="24"/>
      <c r="H30" s="24"/>
      <c r="I30" s="24">
        <f t="shared" si="13"/>
        <v>0</v>
      </c>
      <c r="J30" s="24">
        <f t="shared" si="13"/>
        <v>0</v>
      </c>
      <c r="K30" s="24">
        <f t="shared" si="14"/>
        <v>1</v>
      </c>
      <c r="L30" s="18"/>
      <c r="M30" s="18">
        <v>1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>
        <v>0</v>
      </c>
      <c r="AG30" s="18"/>
      <c r="AH30" s="18"/>
      <c r="AI30" s="18"/>
      <c r="AJ30" s="18"/>
      <c r="AK30" s="18">
        <v>0</v>
      </c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>
        <v>0</v>
      </c>
      <c r="BA30" s="18">
        <v>0</v>
      </c>
      <c r="BB30" s="18">
        <v>0</v>
      </c>
      <c r="BC30" s="18"/>
      <c r="BD30" s="19"/>
      <c r="BE30" s="19"/>
      <c r="BF30" s="19"/>
      <c r="BG30" s="19"/>
      <c r="BH30" s="19"/>
      <c r="BI30" s="19"/>
      <c r="BJ30" s="19"/>
      <c r="BK30" s="19"/>
      <c r="BL30" s="20"/>
      <c r="BM30" s="19"/>
      <c r="BN30" s="19">
        <v>1</v>
      </c>
      <c r="BO30" s="19"/>
      <c r="BP30" s="19"/>
      <c r="BQ30" s="19"/>
      <c r="BR30" s="19"/>
      <c r="BS30" s="19"/>
      <c r="BT30" s="19"/>
      <c r="BU30" s="19"/>
      <c r="BV30" s="19"/>
      <c r="BW30" s="19"/>
    </row>
    <row r="31" spans="1:75" ht="16.5" thickBot="1">
      <c r="A31" s="21">
        <v>27</v>
      </c>
      <c r="B31" s="22" t="s">
        <v>129</v>
      </c>
      <c r="C31" s="23">
        <f t="shared" si="9"/>
        <v>48</v>
      </c>
      <c r="D31" s="24">
        <f t="shared" si="10"/>
        <v>40</v>
      </c>
      <c r="E31" s="24">
        <f t="shared" si="11"/>
        <v>5</v>
      </c>
      <c r="F31" s="24">
        <f t="shared" si="12"/>
        <v>3</v>
      </c>
      <c r="G31" s="24"/>
      <c r="H31" s="24"/>
      <c r="I31" s="24">
        <f t="shared" si="13"/>
        <v>0</v>
      </c>
      <c r="J31" s="24">
        <f t="shared" si="13"/>
        <v>0</v>
      </c>
      <c r="K31" s="24">
        <f t="shared" si="14"/>
        <v>0</v>
      </c>
      <c r="L31" s="18">
        <v>4</v>
      </c>
      <c r="M31" s="18">
        <v>5</v>
      </c>
      <c r="N31" s="18"/>
      <c r="O31" s="18"/>
      <c r="P31" s="18"/>
      <c r="Q31" s="18">
        <v>1</v>
      </c>
      <c r="R31" s="18">
        <v>2</v>
      </c>
      <c r="S31" s="18"/>
      <c r="T31" s="18"/>
      <c r="U31" s="18"/>
      <c r="V31" s="18"/>
      <c r="W31" s="18"/>
      <c r="X31" s="18">
        <v>6</v>
      </c>
      <c r="Y31" s="18">
        <v>18</v>
      </c>
      <c r="Z31" s="18"/>
      <c r="AA31" s="18"/>
      <c r="AB31" s="18">
        <v>2</v>
      </c>
      <c r="AC31" s="18"/>
      <c r="AD31" s="18">
        <v>2</v>
      </c>
      <c r="AE31" s="18"/>
      <c r="AF31" s="18"/>
      <c r="AG31" s="18"/>
      <c r="AH31" s="18"/>
      <c r="AI31" s="18"/>
      <c r="AJ31" s="18"/>
      <c r="AK31" s="18">
        <v>5</v>
      </c>
      <c r="AL31" s="18"/>
      <c r="AM31" s="18"/>
      <c r="AN31" s="18"/>
      <c r="AO31" s="18">
        <v>3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9"/>
      <c r="BE31" s="19"/>
      <c r="BF31" s="19"/>
      <c r="BG31" s="19"/>
      <c r="BH31" s="19"/>
      <c r="BI31" s="19"/>
      <c r="BJ31" s="19"/>
      <c r="BK31" s="19"/>
      <c r="BL31" s="20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</row>
    <row r="32" spans="1:75" s="41" customFormat="1" ht="27.75" thickBot="1">
      <c r="A32" s="36"/>
      <c r="B32" s="37" t="s">
        <v>130</v>
      </c>
      <c r="C32" s="31">
        <f>SUM(C22:C31)</f>
        <v>195</v>
      </c>
      <c r="D32" s="38">
        <f>SUM(D22:D31)</f>
        <v>135</v>
      </c>
      <c r="E32" s="38">
        <f t="shared" ref="E32:K32" si="15">SUM(E22:E31)</f>
        <v>41</v>
      </c>
      <c r="F32" s="38">
        <f>SUM(F22:F31)</f>
        <v>12</v>
      </c>
      <c r="G32" s="38">
        <f t="shared" si="15"/>
        <v>0</v>
      </c>
      <c r="H32" s="38">
        <f t="shared" si="15"/>
        <v>0</v>
      </c>
      <c r="I32" s="38">
        <f>SUM(I22:I31)</f>
        <v>0</v>
      </c>
      <c r="J32" s="38">
        <f t="shared" si="15"/>
        <v>0</v>
      </c>
      <c r="K32" s="39">
        <f t="shared" si="15"/>
        <v>7</v>
      </c>
      <c r="L32" s="32">
        <f>SUM(L22:L31)</f>
        <v>5</v>
      </c>
      <c r="M32" s="32">
        <f t="shared" ref="M32:BW32" si="16">SUM(M22:M31)</f>
        <v>14</v>
      </c>
      <c r="N32" s="32">
        <f t="shared" si="16"/>
        <v>0</v>
      </c>
      <c r="O32" s="32">
        <f t="shared" si="16"/>
        <v>0</v>
      </c>
      <c r="P32" s="32">
        <f t="shared" si="16"/>
        <v>0</v>
      </c>
      <c r="Q32" s="32">
        <f t="shared" si="16"/>
        <v>2</v>
      </c>
      <c r="R32" s="32">
        <f t="shared" si="16"/>
        <v>3</v>
      </c>
      <c r="S32" s="32">
        <f t="shared" si="16"/>
        <v>0</v>
      </c>
      <c r="T32" s="32">
        <f t="shared" si="16"/>
        <v>4</v>
      </c>
      <c r="U32" s="32">
        <f t="shared" si="16"/>
        <v>5</v>
      </c>
      <c r="V32" s="32">
        <f t="shared" si="16"/>
        <v>0</v>
      </c>
      <c r="W32" s="32">
        <f t="shared" si="16"/>
        <v>0</v>
      </c>
      <c r="X32" s="32">
        <f t="shared" si="16"/>
        <v>20</v>
      </c>
      <c r="Y32" s="32">
        <f t="shared" si="16"/>
        <v>34</v>
      </c>
      <c r="Z32" s="32">
        <f t="shared" si="16"/>
        <v>8</v>
      </c>
      <c r="AA32" s="32">
        <f t="shared" si="16"/>
        <v>0</v>
      </c>
      <c r="AB32" s="32">
        <f t="shared" si="16"/>
        <v>2</v>
      </c>
      <c r="AC32" s="32">
        <f t="shared" si="16"/>
        <v>0</v>
      </c>
      <c r="AD32" s="32">
        <f t="shared" si="16"/>
        <v>6</v>
      </c>
      <c r="AE32" s="32">
        <f t="shared" si="16"/>
        <v>19</v>
      </c>
      <c r="AF32" s="32">
        <f t="shared" si="16"/>
        <v>2</v>
      </c>
      <c r="AG32" s="32">
        <f t="shared" si="16"/>
        <v>2</v>
      </c>
      <c r="AH32" s="32">
        <f t="shared" si="16"/>
        <v>2</v>
      </c>
      <c r="AI32" s="32">
        <f t="shared" si="16"/>
        <v>2</v>
      </c>
      <c r="AJ32" s="32">
        <f t="shared" si="16"/>
        <v>5</v>
      </c>
      <c r="AK32" s="32">
        <f t="shared" si="16"/>
        <v>23</v>
      </c>
      <c r="AL32" s="32">
        <f t="shared" si="16"/>
        <v>2</v>
      </c>
      <c r="AM32" s="32">
        <f t="shared" si="16"/>
        <v>1</v>
      </c>
      <c r="AN32" s="32">
        <f t="shared" si="16"/>
        <v>15</v>
      </c>
      <c r="AO32" s="32">
        <f t="shared" si="16"/>
        <v>6</v>
      </c>
      <c r="AP32" s="32">
        <f t="shared" si="16"/>
        <v>4</v>
      </c>
      <c r="AQ32" s="32">
        <f t="shared" si="16"/>
        <v>0</v>
      </c>
      <c r="AR32" s="32">
        <f t="shared" si="16"/>
        <v>0</v>
      </c>
      <c r="AS32" s="32">
        <f t="shared" si="16"/>
        <v>0</v>
      </c>
      <c r="AT32" s="32">
        <f t="shared" si="16"/>
        <v>0</v>
      </c>
      <c r="AU32" s="32">
        <f t="shared" si="16"/>
        <v>0</v>
      </c>
      <c r="AV32" s="32">
        <f t="shared" si="16"/>
        <v>0</v>
      </c>
      <c r="AW32" s="32">
        <f t="shared" si="16"/>
        <v>1</v>
      </c>
      <c r="AX32" s="32">
        <f t="shared" si="16"/>
        <v>1</v>
      </c>
      <c r="AY32" s="32">
        <f t="shared" si="16"/>
        <v>0</v>
      </c>
      <c r="AZ32" s="32">
        <f t="shared" si="16"/>
        <v>1</v>
      </c>
      <c r="BA32" s="32">
        <f t="shared" si="16"/>
        <v>0</v>
      </c>
      <c r="BB32" s="32">
        <f t="shared" si="16"/>
        <v>0</v>
      </c>
      <c r="BC32" s="32">
        <f t="shared" si="16"/>
        <v>0</v>
      </c>
      <c r="BD32" s="32">
        <f t="shared" si="16"/>
        <v>1</v>
      </c>
      <c r="BE32" s="32">
        <f t="shared" si="16"/>
        <v>0</v>
      </c>
      <c r="BF32" s="32">
        <f t="shared" si="16"/>
        <v>0</v>
      </c>
      <c r="BG32" s="32">
        <f t="shared" si="16"/>
        <v>0</v>
      </c>
      <c r="BH32" s="32">
        <f t="shared" si="16"/>
        <v>0</v>
      </c>
      <c r="BI32" s="32">
        <f t="shared" si="16"/>
        <v>0</v>
      </c>
      <c r="BJ32" s="32">
        <f t="shared" si="16"/>
        <v>0</v>
      </c>
      <c r="BK32" s="32">
        <f t="shared" si="16"/>
        <v>0</v>
      </c>
      <c r="BL32" s="32">
        <f t="shared" si="16"/>
        <v>0</v>
      </c>
      <c r="BM32" s="32">
        <f t="shared" si="16"/>
        <v>0</v>
      </c>
      <c r="BN32" s="32">
        <f t="shared" si="16"/>
        <v>2</v>
      </c>
      <c r="BO32" s="32">
        <f t="shared" si="16"/>
        <v>0</v>
      </c>
      <c r="BP32" s="32">
        <f t="shared" si="16"/>
        <v>0</v>
      </c>
      <c r="BQ32" s="32">
        <f t="shared" si="16"/>
        <v>0</v>
      </c>
      <c r="BR32" s="32">
        <f t="shared" si="16"/>
        <v>0</v>
      </c>
      <c r="BS32" s="32">
        <f t="shared" si="16"/>
        <v>0</v>
      </c>
      <c r="BT32" s="32">
        <f t="shared" si="16"/>
        <v>1</v>
      </c>
      <c r="BU32" s="32">
        <f t="shared" si="16"/>
        <v>1</v>
      </c>
      <c r="BV32" s="32">
        <f t="shared" si="16"/>
        <v>1</v>
      </c>
      <c r="BW32" s="40">
        <f t="shared" si="16"/>
        <v>0</v>
      </c>
    </row>
    <row r="33" spans="1:75" ht="15.75">
      <c r="A33" s="21">
        <v>28</v>
      </c>
      <c r="B33" s="22" t="s">
        <v>131</v>
      </c>
      <c r="C33" s="23">
        <f>SUM(L33:BW33)</f>
        <v>5</v>
      </c>
      <c r="D33" s="24">
        <f t="shared" ref="D33:D36" si="17">SUM(L33:AJ33)</f>
        <v>3</v>
      </c>
      <c r="E33" s="24">
        <f t="shared" ref="E33:E36" si="18">SUM(AK33,AL33,AM33,AN33)</f>
        <v>1</v>
      </c>
      <c r="F33" s="24">
        <f t="shared" ref="F33:F36" si="19">SUM(AO33,AP33,AQ33,AR33,AS33,AV33,AW33,AX33,AY33)</f>
        <v>1</v>
      </c>
      <c r="G33" s="24"/>
      <c r="H33" s="24"/>
      <c r="I33" s="24">
        <f t="shared" ref="I33:J36" si="20">SUM(AT33)</f>
        <v>0</v>
      </c>
      <c r="J33" s="24">
        <f t="shared" si="20"/>
        <v>0</v>
      </c>
      <c r="K33" s="24">
        <f t="shared" ref="K33:K36" si="21">SUM(AZ33:BW33)</f>
        <v>0</v>
      </c>
      <c r="L33" s="18">
        <v>1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>
        <v>1</v>
      </c>
      <c r="AD33" s="18"/>
      <c r="AE33" s="18"/>
      <c r="AF33" s="18"/>
      <c r="AG33" s="18">
        <v>1</v>
      </c>
      <c r="AH33" s="18"/>
      <c r="AI33" s="18"/>
      <c r="AJ33" s="18"/>
      <c r="AK33" s="18"/>
      <c r="AL33" s="18">
        <v>1</v>
      </c>
      <c r="AM33" s="18"/>
      <c r="AN33" s="18"/>
      <c r="AO33" s="18">
        <v>1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9"/>
      <c r="BE33" s="19"/>
      <c r="BF33" s="19"/>
      <c r="BG33" s="19"/>
      <c r="BH33" s="19"/>
      <c r="BI33" s="19"/>
      <c r="BJ33" s="19"/>
      <c r="BK33" s="19"/>
      <c r="BL33" s="20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</row>
    <row r="34" spans="1:75" ht="15.75">
      <c r="A34" s="21">
        <v>29</v>
      </c>
      <c r="B34" s="22" t="s">
        <v>132</v>
      </c>
      <c r="C34" s="23">
        <f>SUM(L34:BW34)</f>
        <v>2</v>
      </c>
      <c r="D34" s="24">
        <f t="shared" si="17"/>
        <v>2</v>
      </c>
      <c r="E34" s="24">
        <f t="shared" si="18"/>
        <v>0</v>
      </c>
      <c r="F34" s="24">
        <f t="shared" si="19"/>
        <v>0</v>
      </c>
      <c r="G34" s="24"/>
      <c r="H34" s="24"/>
      <c r="I34" s="24">
        <f t="shared" si="20"/>
        <v>0</v>
      </c>
      <c r="J34" s="24">
        <f t="shared" si="20"/>
        <v>0</v>
      </c>
      <c r="K34" s="24">
        <f t="shared" si="21"/>
        <v>0</v>
      </c>
      <c r="L34" s="18"/>
      <c r="M34" s="18"/>
      <c r="N34" s="18"/>
      <c r="O34" s="18"/>
      <c r="P34" s="18">
        <v>1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>
        <v>1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9"/>
      <c r="BE34" s="19"/>
      <c r="BF34" s="19"/>
      <c r="BG34" s="19"/>
      <c r="BH34" s="19"/>
      <c r="BI34" s="19"/>
      <c r="BJ34" s="19"/>
      <c r="BK34" s="19"/>
      <c r="BL34" s="20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</row>
    <row r="35" spans="1:75" ht="15.75">
      <c r="A35" s="21">
        <v>30</v>
      </c>
      <c r="B35" s="22" t="s">
        <v>133</v>
      </c>
      <c r="C35" s="23">
        <f>SUM(L35:BW35)</f>
        <v>0</v>
      </c>
      <c r="D35" s="24">
        <f t="shared" si="17"/>
        <v>0</v>
      </c>
      <c r="E35" s="24">
        <f t="shared" si="18"/>
        <v>0</v>
      </c>
      <c r="F35" s="24">
        <f t="shared" si="19"/>
        <v>0</v>
      </c>
      <c r="G35" s="24"/>
      <c r="H35" s="24"/>
      <c r="I35" s="24">
        <f t="shared" si="20"/>
        <v>0</v>
      </c>
      <c r="J35" s="24">
        <f t="shared" si="20"/>
        <v>0</v>
      </c>
      <c r="K35" s="24">
        <f t="shared" si="21"/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9"/>
      <c r="BE35" s="19"/>
      <c r="BF35" s="19"/>
      <c r="BG35" s="19"/>
      <c r="BH35" s="19"/>
      <c r="BI35" s="19"/>
      <c r="BJ35" s="19"/>
      <c r="BK35" s="19"/>
      <c r="BL35" s="20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</row>
    <row r="36" spans="1:75" ht="16.5" thickBot="1">
      <c r="A36" s="21">
        <v>31</v>
      </c>
      <c r="B36" s="22" t="s">
        <v>134</v>
      </c>
      <c r="C36" s="23">
        <f>SUM(L36:BW36)</f>
        <v>2</v>
      </c>
      <c r="D36" s="24">
        <f t="shared" si="17"/>
        <v>1</v>
      </c>
      <c r="E36" s="24">
        <f t="shared" si="18"/>
        <v>1</v>
      </c>
      <c r="F36" s="24">
        <f t="shared" si="19"/>
        <v>0</v>
      </c>
      <c r="G36" s="24"/>
      <c r="H36" s="24"/>
      <c r="I36" s="24">
        <f t="shared" si="20"/>
        <v>0</v>
      </c>
      <c r="J36" s="24">
        <f t="shared" si="20"/>
        <v>0</v>
      </c>
      <c r="K36" s="24">
        <f t="shared" si="21"/>
        <v>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>
        <v>1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>
        <v>1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9"/>
      <c r="BE36" s="19"/>
      <c r="BF36" s="19"/>
      <c r="BG36" s="19"/>
      <c r="BH36" s="19"/>
      <c r="BI36" s="19"/>
      <c r="BJ36" s="19"/>
      <c r="BK36" s="19"/>
      <c r="BL36" s="20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</row>
    <row r="37" spans="1:75" s="41" customFormat="1" ht="41.25" thickBot="1">
      <c r="A37" s="36"/>
      <c r="B37" s="37" t="s">
        <v>135</v>
      </c>
      <c r="C37" s="31">
        <f>SUM(C33:C36)</f>
        <v>9</v>
      </c>
      <c r="D37" s="38">
        <f>SUM(D33:D36)</f>
        <v>6</v>
      </c>
      <c r="E37" s="38">
        <f t="shared" ref="E37:J37" si="22">SUM(E33:E36)</f>
        <v>2</v>
      </c>
      <c r="F37" s="38">
        <f t="shared" si="22"/>
        <v>1</v>
      </c>
      <c r="G37" s="38">
        <f t="shared" si="22"/>
        <v>0</v>
      </c>
      <c r="H37" s="38">
        <f t="shared" si="22"/>
        <v>0</v>
      </c>
      <c r="I37" s="38">
        <f t="shared" si="22"/>
        <v>0</v>
      </c>
      <c r="J37" s="38">
        <f t="shared" si="22"/>
        <v>0</v>
      </c>
      <c r="K37" s="38">
        <f>SUM(K33:K36)</f>
        <v>0</v>
      </c>
      <c r="L37" s="32">
        <f>SUM(L33:L36)</f>
        <v>1</v>
      </c>
      <c r="M37" s="32">
        <f t="shared" ref="M37:BW37" si="23">SUM(M33:M36)</f>
        <v>0</v>
      </c>
      <c r="N37" s="32">
        <f t="shared" si="23"/>
        <v>0</v>
      </c>
      <c r="O37" s="32">
        <f t="shared" si="23"/>
        <v>0</v>
      </c>
      <c r="P37" s="32">
        <f t="shared" si="23"/>
        <v>1</v>
      </c>
      <c r="Q37" s="32">
        <f t="shared" si="23"/>
        <v>0</v>
      </c>
      <c r="R37" s="32">
        <f t="shared" si="23"/>
        <v>0</v>
      </c>
      <c r="S37" s="32">
        <f t="shared" si="23"/>
        <v>0</v>
      </c>
      <c r="T37" s="32">
        <f t="shared" si="23"/>
        <v>0</v>
      </c>
      <c r="U37" s="32">
        <f t="shared" si="23"/>
        <v>0</v>
      </c>
      <c r="V37" s="32">
        <f t="shared" si="23"/>
        <v>0</v>
      </c>
      <c r="W37" s="32">
        <f>SUM(W33:W36)</f>
        <v>0</v>
      </c>
      <c r="X37" s="32">
        <f t="shared" si="23"/>
        <v>0</v>
      </c>
      <c r="Y37" s="32">
        <f t="shared" si="23"/>
        <v>0</v>
      </c>
      <c r="Z37" s="32">
        <f t="shared" si="23"/>
        <v>1</v>
      </c>
      <c r="AA37" s="32">
        <f t="shared" si="23"/>
        <v>1</v>
      </c>
      <c r="AB37" s="32">
        <f t="shared" si="23"/>
        <v>0</v>
      </c>
      <c r="AC37" s="32">
        <f t="shared" si="23"/>
        <v>1</v>
      </c>
      <c r="AD37" s="32">
        <f t="shared" si="23"/>
        <v>0</v>
      </c>
      <c r="AE37" s="32">
        <f t="shared" si="23"/>
        <v>0</v>
      </c>
      <c r="AF37" s="32">
        <f t="shared" si="23"/>
        <v>0</v>
      </c>
      <c r="AG37" s="32">
        <f t="shared" si="23"/>
        <v>1</v>
      </c>
      <c r="AH37" s="32">
        <f t="shared" si="23"/>
        <v>0</v>
      </c>
      <c r="AI37" s="32">
        <f t="shared" si="23"/>
        <v>0</v>
      </c>
      <c r="AJ37" s="32">
        <f t="shared" si="23"/>
        <v>0</v>
      </c>
      <c r="AK37" s="32">
        <f t="shared" si="23"/>
        <v>0</v>
      </c>
      <c r="AL37" s="32">
        <f t="shared" si="23"/>
        <v>1</v>
      </c>
      <c r="AM37" s="32">
        <f t="shared" si="23"/>
        <v>0</v>
      </c>
      <c r="AN37" s="32">
        <f t="shared" si="23"/>
        <v>1</v>
      </c>
      <c r="AO37" s="32">
        <f t="shared" si="23"/>
        <v>1</v>
      </c>
      <c r="AP37" s="32">
        <f t="shared" si="23"/>
        <v>0</v>
      </c>
      <c r="AQ37" s="32">
        <f t="shared" si="23"/>
        <v>0</v>
      </c>
      <c r="AR37" s="32">
        <f t="shared" si="23"/>
        <v>0</v>
      </c>
      <c r="AS37" s="32">
        <f t="shared" si="23"/>
        <v>0</v>
      </c>
      <c r="AT37" s="32">
        <f t="shared" si="23"/>
        <v>0</v>
      </c>
      <c r="AU37" s="32">
        <f t="shared" si="23"/>
        <v>0</v>
      </c>
      <c r="AV37" s="32">
        <f t="shared" si="23"/>
        <v>0</v>
      </c>
      <c r="AW37" s="32">
        <f t="shared" si="23"/>
        <v>0</v>
      </c>
      <c r="AX37" s="32">
        <f t="shared" si="23"/>
        <v>0</v>
      </c>
      <c r="AY37" s="32">
        <f t="shared" si="23"/>
        <v>0</v>
      </c>
      <c r="AZ37" s="32">
        <f t="shared" si="23"/>
        <v>0</v>
      </c>
      <c r="BA37" s="32">
        <f t="shared" si="23"/>
        <v>0</v>
      </c>
      <c r="BB37" s="32">
        <f t="shared" si="23"/>
        <v>0</v>
      </c>
      <c r="BC37" s="32">
        <f t="shared" si="23"/>
        <v>0</v>
      </c>
      <c r="BD37" s="32">
        <f t="shared" si="23"/>
        <v>0</v>
      </c>
      <c r="BE37" s="32">
        <f t="shared" si="23"/>
        <v>0</v>
      </c>
      <c r="BF37" s="32">
        <f t="shared" si="23"/>
        <v>0</v>
      </c>
      <c r="BG37" s="32">
        <f t="shared" si="23"/>
        <v>0</v>
      </c>
      <c r="BH37" s="32">
        <f t="shared" si="23"/>
        <v>0</v>
      </c>
      <c r="BI37" s="32">
        <f t="shared" si="23"/>
        <v>0</v>
      </c>
      <c r="BJ37" s="32">
        <f t="shared" si="23"/>
        <v>0</v>
      </c>
      <c r="BK37" s="32">
        <f t="shared" si="23"/>
        <v>0</v>
      </c>
      <c r="BL37" s="32">
        <f t="shared" si="23"/>
        <v>0</v>
      </c>
      <c r="BM37" s="32">
        <f t="shared" si="23"/>
        <v>0</v>
      </c>
      <c r="BN37" s="32">
        <f t="shared" si="23"/>
        <v>0</v>
      </c>
      <c r="BO37" s="32">
        <f t="shared" si="23"/>
        <v>0</v>
      </c>
      <c r="BP37" s="32">
        <f t="shared" si="23"/>
        <v>0</v>
      </c>
      <c r="BQ37" s="32">
        <f t="shared" si="23"/>
        <v>0</v>
      </c>
      <c r="BR37" s="32">
        <f t="shared" si="23"/>
        <v>0</v>
      </c>
      <c r="BS37" s="32">
        <f t="shared" si="23"/>
        <v>0</v>
      </c>
      <c r="BT37" s="32">
        <f t="shared" si="23"/>
        <v>0</v>
      </c>
      <c r="BU37" s="32">
        <f t="shared" si="23"/>
        <v>0</v>
      </c>
      <c r="BV37" s="32">
        <f t="shared" si="23"/>
        <v>0</v>
      </c>
      <c r="BW37" s="32">
        <f t="shared" si="23"/>
        <v>0</v>
      </c>
    </row>
    <row r="38" spans="1:75" s="41" customFormat="1" ht="16.5" thickBot="1">
      <c r="A38" s="42"/>
      <c r="B38" s="43" t="s">
        <v>136</v>
      </c>
      <c r="C38" s="44">
        <f>C32+C21+C37</f>
        <v>1026</v>
      </c>
      <c r="D38" s="45">
        <f>D32+D21+D37</f>
        <v>747</v>
      </c>
      <c r="E38" s="46">
        <f t="shared" ref="E38:K38" si="24">E32+E21+E37</f>
        <v>141</v>
      </c>
      <c r="F38" s="46">
        <f t="shared" si="24"/>
        <v>52</v>
      </c>
      <c r="G38" s="46">
        <f t="shared" si="24"/>
        <v>0</v>
      </c>
      <c r="H38" s="46">
        <f t="shared" si="24"/>
        <v>0</v>
      </c>
      <c r="I38" s="46">
        <f t="shared" si="24"/>
        <v>5</v>
      </c>
      <c r="J38" s="46">
        <f t="shared" si="24"/>
        <v>30</v>
      </c>
      <c r="K38" s="44">
        <f t="shared" si="24"/>
        <v>51</v>
      </c>
      <c r="L38" s="47">
        <f>L32+L21+L37</f>
        <v>18</v>
      </c>
      <c r="M38" s="47">
        <f t="shared" ref="M38:BW38" si="25">M32+M21+M37</f>
        <v>65</v>
      </c>
      <c r="N38" s="47">
        <f t="shared" si="25"/>
        <v>19</v>
      </c>
      <c r="O38" s="47">
        <f t="shared" si="25"/>
        <v>6</v>
      </c>
      <c r="P38" s="47">
        <f t="shared" si="25"/>
        <v>14</v>
      </c>
      <c r="Q38" s="47">
        <f t="shared" si="25"/>
        <v>19</v>
      </c>
      <c r="R38" s="47">
        <f t="shared" si="25"/>
        <v>22</v>
      </c>
      <c r="S38" s="47">
        <f t="shared" si="25"/>
        <v>8</v>
      </c>
      <c r="T38" s="47">
        <f t="shared" si="25"/>
        <v>14</v>
      </c>
      <c r="U38" s="47">
        <f t="shared" si="25"/>
        <v>34</v>
      </c>
      <c r="V38" s="47">
        <f t="shared" si="25"/>
        <v>12</v>
      </c>
      <c r="W38" s="47">
        <f t="shared" si="25"/>
        <v>5</v>
      </c>
      <c r="X38" s="47">
        <f t="shared" si="25"/>
        <v>95</v>
      </c>
      <c r="Y38" s="47">
        <f t="shared" si="25"/>
        <v>139</v>
      </c>
      <c r="Z38" s="47">
        <f t="shared" si="25"/>
        <v>30</v>
      </c>
      <c r="AA38" s="47">
        <f t="shared" si="25"/>
        <v>19</v>
      </c>
      <c r="AB38" s="47">
        <f t="shared" si="25"/>
        <v>7</v>
      </c>
      <c r="AC38" s="47">
        <f t="shared" si="25"/>
        <v>13</v>
      </c>
      <c r="AD38" s="47">
        <f t="shared" si="25"/>
        <v>37</v>
      </c>
      <c r="AE38" s="47">
        <f t="shared" si="25"/>
        <v>60</v>
      </c>
      <c r="AF38" s="47">
        <f t="shared" si="25"/>
        <v>9</v>
      </c>
      <c r="AG38" s="47">
        <f t="shared" si="25"/>
        <v>24</v>
      </c>
      <c r="AH38" s="47">
        <f t="shared" si="25"/>
        <v>9</v>
      </c>
      <c r="AI38" s="47">
        <f t="shared" si="25"/>
        <v>19</v>
      </c>
      <c r="AJ38" s="47">
        <f t="shared" si="25"/>
        <v>50</v>
      </c>
      <c r="AK38" s="47">
        <f t="shared" si="25"/>
        <v>72</v>
      </c>
      <c r="AL38" s="47">
        <f t="shared" si="25"/>
        <v>26</v>
      </c>
      <c r="AM38" s="47">
        <f t="shared" si="25"/>
        <v>1</v>
      </c>
      <c r="AN38" s="47">
        <f t="shared" si="25"/>
        <v>42</v>
      </c>
      <c r="AO38" s="47">
        <f t="shared" si="25"/>
        <v>10</v>
      </c>
      <c r="AP38" s="47">
        <f t="shared" si="25"/>
        <v>19</v>
      </c>
      <c r="AQ38" s="47">
        <f t="shared" si="25"/>
        <v>3</v>
      </c>
      <c r="AR38" s="47">
        <f t="shared" si="25"/>
        <v>1</v>
      </c>
      <c r="AS38" s="47">
        <f t="shared" si="25"/>
        <v>1</v>
      </c>
      <c r="AT38" s="47">
        <f t="shared" si="25"/>
        <v>5</v>
      </c>
      <c r="AU38" s="47">
        <f t="shared" si="25"/>
        <v>30</v>
      </c>
      <c r="AV38" s="47">
        <f t="shared" si="25"/>
        <v>0</v>
      </c>
      <c r="AW38" s="47">
        <f t="shared" si="25"/>
        <v>11</v>
      </c>
      <c r="AX38" s="47">
        <f t="shared" si="25"/>
        <v>7</v>
      </c>
      <c r="AY38" s="47">
        <f t="shared" si="25"/>
        <v>0</v>
      </c>
      <c r="AZ38" s="47">
        <f t="shared" si="25"/>
        <v>3</v>
      </c>
      <c r="BA38" s="47">
        <f t="shared" si="25"/>
        <v>7</v>
      </c>
      <c r="BB38" s="47">
        <f t="shared" si="25"/>
        <v>2</v>
      </c>
      <c r="BC38" s="47">
        <f t="shared" si="25"/>
        <v>0</v>
      </c>
      <c r="BD38" s="47">
        <f t="shared" si="25"/>
        <v>4</v>
      </c>
      <c r="BE38" s="47">
        <f t="shared" si="25"/>
        <v>2</v>
      </c>
      <c r="BF38" s="47">
        <f t="shared" si="25"/>
        <v>0</v>
      </c>
      <c r="BG38" s="47">
        <f t="shared" si="25"/>
        <v>1</v>
      </c>
      <c r="BH38" s="47">
        <f t="shared" si="25"/>
        <v>1</v>
      </c>
      <c r="BI38" s="47">
        <f t="shared" si="25"/>
        <v>2</v>
      </c>
      <c r="BJ38" s="47">
        <f t="shared" si="25"/>
        <v>1</v>
      </c>
      <c r="BK38" s="47">
        <f t="shared" si="25"/>
        <v>2</v>
      </c>
      <c r="BL38" s="47">
        <f t="shared" si="25"/>
        <v>5</v>
      </c>
      <c r="BM38" s="47">
        <f t="shared" si="25"/>
        <v>0</v>
      </c>
      <c r="BN38" s="47">
        <f t="shared" si="25"/>
        <v>5</v>
      </c>
      <c r="BO38" s="47">
        <f t="shared" si="25"/>
        <v>4</v>
      </c>
      <c r="BP38" s="47">
        <f t="shared" si="25"/>
        <v>0</v>
      </c>
      <c r="BQ38" s="47">
        <f t="shared" si="25"/>
        <v>1</v>
      </c>
      <c r="BR38" s="47">
        <f t="shared" si="25"/>
        <v>3</v>
      </c>
      <c r="BS38" s="47">
        <f t="shared" si="25"/>
        <v>1</v>
      </c>
      <c r="BT38" s="47">
        <f t="shared" si="25"/>
        <v>3</v>
      </c>
      <c r="BU38" s="47">
        <f t="shared" si="25"/>
        <v>1</v>
      </c>
      <c r="BV38" s="47">
        <f t="shared" si="25"/>
        <v>3</v>
      </c>
      <c r="BW38" s="47">
        <f t="shared" si="25"/>
        <v>0</v>
      </c>
    </row>
    <row r="39" spans="1:75" ht="15.75">
      <c r="C39" s="48"/>
      <c r="D39" s="48"/>
      <c r="E39" s="48"/>
      <c r="F39" s="48"/>
      <c r="G39" s="48"/>
      <c r="H39" s="48"/>
      <c r="I39" s="48"/>
      <c r="J39" s="48"/>
      <c r="K39" s="48"/>
      <c r="AL39" s="49"/>
    </row>
  </sheetData>
  <mergeCells count="1">
    <mergeCell ref="A1:O1"/>
  </mergeCells>
  <conditionalFormatting sqref="L4:BC20 L33:BC36 L22:BC31">
    <cfRule type="cellIs" dxfId="0" priority="1" operator="equal">
      <formula>0</formula>
    </cfRule>
  </conditionalFormatting>
  <pageMargins left="0.7" right="0.7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B39"/>
  <sheetViews>
    <sheetView zoomScale="70" zoomScaleNormal="70" workbookViewId="0">
      <selection activeCell="A3" sqref="A3:K38"/>
    </sheetView>
  </sheetViews>
  <sheetFormatPr defaultColWidth="8.85546875" defaultRowHeight="12.75"/>
  <cols>
    <col min="1" max="1" width="4.7109375" style="1" customWidth="1"/>
    <col min="2" max="2" width="36.28515625" style="2" customWidth="1"/>
    <col min="3" max="3" width="13.42578125" style="3" customWidth="1"/>
    <col min="4" max="4" width="9.7109375" style="3" customWidth="1"/>
    <col min="5" max="5" width="7.7109375" style="3" customWidth="1"/>
    <col min="6" max="6" width="9.5703125" style="3" customWidth="1"/>
    <col min="7" max="7" width="8.140625" style="3" customWidth="1"/>
    <col min="8" max="8" width="6.85546875" style="3" customWidth="1"/>
    <col min="9" max="9" width="8.7109375" style="3" customWidth="1"/>
    <col min="10" max="10" width="7.28515625" style="3" customWidth="1"/>
    <col min="11" max="11" width="8.28515625" style="3" customWidth="1"/>
    <col min="12" max="19" width="3.28515625" style="1" customWidth="1"/>
    <col min="20" max="20" width="3.42578125" style="1" customWidth="1"/>
    <col min="21" max="21" width="3.85546875" style="1" customWidth="1"/>
    <col min="22" max="23" width="3.28515625" style="1" customWidth="1"/>
    <col min="24" max="24" width="6" style="1" customWidth="1"/>
    <col min="25" max="30" width="3.28515625" style="1" customWidth="1"/>
    <col min="31" max="41" width="5.7109375" style="1" bestFit="1" customWidth="1"/>
    <col min="42" max="42" width="5.7109375" style="1" customWidth="1"/>
    <col min="43" max="46" width="5.7109375" style="1" bestFit="1" customWidth="1"/>
    <col min="47" max="49" width="8.28515625" style="1" bestFit="1" customWidth="1"/>
    <col min="50" max="50" width="7.7109375" style="1" customWidth="1"/>
    <col min="51" max="51" width="10.140625" style="1" customWidth="1"/>
    <col min="52" max="52" width="10.7109375" style="1" bestFit="1" customWidth="1"/>
    <col min="53" max="53" width="8.28515625" style="1" bestFit="1" customWidth="1"/>
    <col min="54" max="57" width="10.7109375" style="1" bestFit="1" customWidth="1"/>
    <col min="58" max="58" width="14.140625" style="1" customWidth="1"/>
    <col min="59" max="59" width="8.28515625" style="1" bestFit="1" customWidth="1"/>
    <col min="60" max="60" width="10.7109375" style="1" bestFit="1" customWidth="1"/>
    <col min="61" max="61" width="13.140625" style="1" bestFit="1" customWidth="1"/>
    <col min="62" max="62" width="15.5703125" style="1" bestFit="1" customWidth="1"/>
    <col min="63" max="63" width="10.7109375" style="1" bestFit="1" customWidth="1"/>
    <col min="64" max="64" width="12.85546875" style="1" customWidth="1"/>
    <col min="65" max="65" width="10.7109375" style="1" bestFit="1" customWidth="1"/>
    <col min="66" max="67" width="5.85546875" style="1" bestFit="1" customWidth="1"/>
    <col min="68" max="84" width="11.5703125" style="1" customWidth="1"/>
    <col min="85" max="16384" width="8.85546875" style="1"/>
  </cols>
  <sheetData>
    <row r="1" spans="1:106" ht="33" customHeight="1">
      <c r="A1" s="275" t="s">
        <v>526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06" ht="13.5" thickBot="1"/>
    <row r="3" spans="1:106" s="131" customFormat="1" ht="97.9" customHeight="1" thickBot="1">
      <c r="A3" s="132" t="s">
        <v>1</v>
      </c>
      <c r="B3" s="133" t="s">
        <v>2</v>
      </c>
      <c r="C3" s="127" t="s">
        <v>682</v>
      </c>
      <c r="D3" s="128" t="s">
        <v>3</v>
      </c>
      <c r="E3" s="129" t="s">
        <v>4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  <c r="K3" s="130" t="s">
        <v>10</v>
      </c>
      <c r="L3" s="10" t="s">
        <v>527</v>
      </c>
      <c r="M3" s="11" t="s">
        <v>528</v>
      </c>
      <c r="N3" s="11" t="s">
        <v>529</v>
      </c>
      <c r="O3" s="11" t="s">
        <v>530</v>
      </c>
      <c r="P3" s="11" t="s">
        <v>531</v>
      </c>
      <c r="Q3" s="11" t="s">
        <v>532</v>
      </c>
      <c r="R3" s="11" t="s">
        <v>533</v>
      </c>
      <c r="S3" s="11" t="s">
        <v>534</v>
      </c>
      <c r="T3" s="11" t="s">
        <v>535</v>
      </c>
      <c r="U3" s="11" t="s">
        <v>536</v>
      </c>
      <c r="V3" s="11" t="s">
        <v>537</v>
      </c>
      <c r="W3" s="11" t="s">
        <v>538</v>
      </c>
      <c r="X3" s="11" t="s">
        <v>539</v>
      </c>
      <c r="Y3" s="11" t="s">
        <v>540</v>
      </c>
      <c r="Z3" s="11" t="s">
        <v>541</v>
      </c>
      <c r="AA3" s="11" t="s">
        <v>542</v>
      </c>
      <c r="AB3" s="11" t="s">
        <v>543</v>
      </c>
      <c r="AC3" s="11" t="s">
        <v>544</v>
      </c>
      <c r="AD3" s="11" t="s">
        <v>545</v>
      </c>
      <c r="AE3" s="11" t="s">
        <v>546</v>
      </c>
      <c r="AF3" s="11" t="s">
        <v>547</v>
      </c>
      <c r="AG3" s="11" t="s">
        <v>548</v>
      </c>
      <c r="AH3" s="11" t="s">
        <v>549</v>
      </c>
      <c r="AI3" s="11" t="s">
        <v>550</v>
      </c>
      <c r="AJ3" s="11" t="s">
        <v>551</v>
      </c>
      <c r="AK3" s="11" t="s">
        <v>552</v>
      </c>
      <c r="AL3" s="11" t="s">
        <v>553</v>
      </c>
      <c r="AM3" s="11" t="s">
        <v>554</v>
      </c>
      <c r="AN3" s="11" t="s">
        <v>555</v>
      </c>
      <c r="AO3" s="11" t="s">
        <v>556</v>
      </c>
      <c r="AP3" s="11" t="s">
        <v>557</v>
      </c>
      <c r="AQ3" s="11" t="s">
        <v>558</v>
      </c>
      <c r="AR3" s="11" t="s">
        <v>559</v>
      </c>
      <c r="AS3" s="11" t="s">
        <v>560</v>
      </c>
      <c r="AT3" s="11" t="s">
        <v>561</v>
      </c>
      <c r="AU3" s="11" t="s">
        <v>562</v>
      </c>
      <c r="AV3" s="11" t="s">
        <v>563</v>
      </c>
      <c r="AW3" s="11" t="s">
        <v>564</v>
      </c>
      <c r="AX3" s="11" t="s">
        <v>565</v>
      </c>
      <c r="AY3" s="11" t="s">
        <v>566</v>
      </c>
      <c r="AZ3" s="11" t="s">
        <v>567</v>
      </c>
      <c r="BA3" s="11" t="s">
        <v>568</v>
      </c>
      <c r="BB3" s="11" t="s">
        <v>569</v>
      </c>
      <c r="BC3" s="11" t="s">
        <v>570</v>
      </c>
      <c r="BD3" s="12" t="s">
        <v>571</v>
      </c>
      <c r="BE3" s="12" t="s">
        <v>572</v>
      </c>
      <c r="BF3" s="12" t="s">
        <v>573</v>
      </c>
      <c r="BG3" s="12" t="s">
        <v>574</v>
      </c>
      <c r="BH3" s="12" t="s">
        <v>575</v>
      </c>
      <c r="BI3" s="12" t="s">
        <v>576</v>
      </c>
      <c r="BJ3" s="12" t="s">
        <v>577</v>
      </c>
      <c r="BK3" s="12" t="s">
        <v>578</v>
      </c>
      <c r="BL3" s="12" t="s">
        <v>579</v>
      </c>
      <c r="BM3" s="12" t="s">
        <v>580</v>
      </c>
      <c r="BN3" s="12" t="s">
        <v>581</v>
      </c>
      <c r="BO3" s="12" t="s">
        <v>582</v>
      </c>
      <c r="BP3" s="12" t="s">
        <v>583</v>
      </c>
      <c r="BQ3" s="12" t="s">
        <v>584</v>
      </c>
      <c r="BR3" s="12" t="s">
        <v>585</v>
      </c>
      <c r="BS3" s="12" t="s">
        <v>586</v>
      </c>
      <c r="BT3" s="12" t="s">
        <v>587</v>
      </c>
      <c r="BU3" s="12" t="s">
        <v>588</v>
      </c>
      <c r="BV3" s="12" t="s">
        <v>589</v>
      </c>
      <c r="BW3" s="12" t="s">
        <v>590</v>
      </c>
      <c r="BX3" s="12" t="s">
        <v>591</v>
      </c>
      <c r="BY3" s="12" t="s">
        <v>592</v>
      </c>
      <c r="BZ3" s="12" t="s">
        <v>593</v>
      </c>
      <c r="CA3" s="12" t="s">
        <v>594</v>
      </c>
      <c r="CB3" s="12" t="s">
        <v>595</v>
      </c>
      <c r="CC3" s="12" t="s">
        <v>596</v>
      </c>
      <c r="CD3" s="12" t="s">
        <v>597</v>
      </c>
      <c r="CE3" s="12" t="s">
        <v>598</v>
      </c>
      <c r="CF3" s="12" t="s">
        <v>599</v>
      </c>
      <c r="CG3" s="12" t="s">
        <v>600</v>
      </c>
      <c r="CH3" s="12" t="s">
        <v>601</v>
      </c>
      <c r="CI3" s="12" t="s">
        <v>602</v>
      </c>
      <c r="CJ3" s="12" t="s">
        <v>603</v>
      </c>
      <c r="CK3" s="12" t="s">
        <v>604</v>
      </c>
      <c r="CL3" s="12" t="s">
        <v>605</v>
      </c>
      <c r="CM3" s="12" t="s">
        <v>606</v>
      </c>
      <c r="CN3" s="12" t="s">
        <v>607</v>
      </c>
      <c r="CO3" s="12" t="s">
        <v>608</v>
      </c>
      <c r="CP3" s="12" t="s">
        <v>609</v>
      </c>
      <c r="CQ3" s="12" t="s">
        <v>610</v>
      </c>
      <c r="CR3" s="12" t="s">
        <v>611</v>
      </c>
      <c r="CS3" s="12" t="s">
        <v>612</v>
      </c>
      <c r="CT3" s="12" t="s">
        <v>613</v>
      </c>
      <c r="CU3" s="12" t="s">
        <v>614</v>
      </c>
      <c r="CV3" s="12" t="s">
        <v>615</v>
      </c>
      <c r="CW3" s="12" t="s">
        <v>616</v>
      </c>
      <c r="CX3" s="12" t="s">
        <v>617</v>
      </c>
      <c r="CY3" s="12" t="s">
        <v>618</v>
      </c>
      <c r="CZ3" s="12" t="s">
        <v>619</v>
      </c>
      <c r="DA3" s="12" t="s">
        <v>620</v>
      </c>
      <c r="DB3" s="12" t="s">
        <v>621</v>
      </c>
    </row>
    <row r="4" spans="1:106" ht="15.75">
      <c r="A4" s="14">
        <v>1</v>
      </c>
      <c r="B4" s="15" t="s">
        <v>102</v>
      </c>
      <c r="C4" s="16">
        <f>SUM(L4:DB4)</f>
        <v>20</v>
      </c>
      <c r="D4" s="17">
        <f>SUM(L4:AD4)</f>
        <v>16</v>
      </c>
      <c r="E4" s="17">
        <f>SUM(AZ4+BA4+BM4)</f>
        <v>0</v>
      </c>
      <c r="F4" s="17">
        <f t="shared" ref="F4:F20" si="0">SUM(BB4+BC4+BD4+BE4+BF4+BI4+BJ4+BK4+BL4+BU4)</f>
        <v>0</v>
      </c>
      <c r="G4" s="17">
        <f t="shared" ref="G4:G20" si="1">SUM(AE4:AT4,BV4:CB4,CF4)</f>
        <v>3</v>
      </c>
      <c r="H4" s="17">
        <f>SUM(AY4+BO4+BN4+BP4+BS4+BT4+BQ4)</f>
        <v>1</v>
      </c>
      <c r="I4" s="17">
        <f t="shared" ref="I4:I20" si="2">SUM(AU4+AV4+AW4+BG4+BH4+CC4+CD4+CE4)</f>
        <v>0</v>
      </c>
      <c r="J4" s="17">
        <f>SUM(AX4+BR4)</f>
        <v>0</v>
      </c>
      <c r="K4" s="17">
        <f>SUM(CG4:DB4)</f>
        <v>0</v>
      </c>
      <c r="L4" s="18">
        <v>2</v>
      </c>
      <c r="M4" s="18"/>
      <c r="N4" s="18">
        <v>1</v>
      </c>
      <c r="O4" s="18">
        <v>4</v>
      </c>
      <c r="P4" s="18">
        <v>1</v>
      </c>
      <c r="Q4" s="18">
        <v>1</v>
      </c>
      <c r="R4" s="18">
        <v>1</v>
      </c>
      <c r="S4" s="18"/>
      <c r="T4" s="18"/>
      <c r="U4" s="18"/>
      <c r="V4" s="18"/>
      <c r="W4" s="18">
        <v>1</v>
      </c>
      <c r="X4" s="18">
        <v>1</v>
      </c>
      <c r="Y4" s="18">
        <v>2</v>
      </c>
      <c r="Z4" s="18">
        <v>1</v>
      </c>
      <c r="AA4" s="18"/>
      <c r="AB4" s="18">
        <v>1</v>
      </c>
      <c r="AC4" s="18"/>
      <c r="AD4" s="18"/>
      <c r="AE4" s="18"/>
      <c r="AF4" s="18"/>
      <c r="AG4" s="18"/>
      <c r="AH4" s="18"/>
      <c r="AI4" s="18">
        <v>1</v>
      </c>
      <c r="AJ4" s="18"/>
      <c r="AK4" s="18"/>
      <c r="AL4" s="18"/>
      <c r="AM4" s="18"/>
      <c r="AN4" s="18"/>
      <c r="AO4" s="18">
        <v>2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9"/>
      <c r="BE4" s="19"/>
      <c r="BF4" s="19"/>
      <c r="BG4" s="19"/>
      <c r="BH4" s="19"/>
      <c r="BI4" s="19"/>
      <c r="BJ4" s="19"/>
      <c r="BK4" s="19"/>
      <c r="BL4" s="20"/>
      <c r="BM4" s="19"/>
      <c r="BN4" s="19"/>
      <c r="BO4" s="19">
        <v>1</v>
      </c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</row>
    <row r="5" spans="1:106" ht="15.75">
      <c r="A5" s="21">
        <v>2</v>
      </c>
      <c r="B5" s="22" t="s">
        <v>103</v>
      </c>
      <c r="C5" s="23">
        <f t="shared" ref="C5:C20" si="3">SUM(L5:DB5)</f>
        <v>35</v>
      </c>
      <c r="D5" s="24">
        <f t="shared" ref="D5:D20" si="4">SUM(L5:AD5)</f>
        <v>29</v>
      </c>
      <c r="E5" s="24">
        <f t="shared" ref="E5:E20" si="5">SUM(AZ5+BA5+BM5)</f>
        <v>0</v>
      </c>
      <c r="F5" s="24">
        <f t="shared" si="0"/>
        <v>0</v>
      </c>
      <c r="G5" s="24">
        <f t="shared" si="1"/>
        <v>6</v>
      </c>
      <c r="H5" s="24">
        <f t="shared" ref="H5:H20" si="6">SUM(AY5+BO5+BN5+BP5+BS5+BT5+BQ5)</f>
        <v>0</v>
      </c>
      <c r="I5" s="24">
        <f t="shared" si="2"/>
        <v>0</v>
      </c>
      <c r="J5" s="24">
        <f t="shared" ref="J5:J20" si="7">SUM(AX5+BR5)</f>
        <v>0</v>
      </c>
      <c r="K5" s="24">
        <f t="shared" ref="K5:K19" si="8">SUM(CG5:DB5)</f>
        <v>0</v>
      </c>
      <c r="L5" s="18">
        <v>3</v>
      </c>
      <c r="M5" s="18">
        <v>4</v>
      </c>
      <c r="N5" s="18"/>
      <c r="O5" s="18">
        <v>5</v>
      </c>
      <c r="P5" s="18"/>
      <c r="Q5" s="18">
        <v>1</v>
      </c>
      <c r="R5" s="18"/>
      <c r="S5" s="18">
        <v>6</v>
      </c>
      <c r="T5" s="18">
        <v>1</v>
      </c>
      <c r="U5" s="18"/>
      <c r="V5" s="18"/>
      <c r="W5" s="18"/>
      <c r="X5" s="18"/>
      <c r="Y5" s="18"/>
      <c r="Z5" s="18">
        <v>3</v>
      </c>
      <c r="AA5" s="18"/>
      <c r="AB5" s="18"/>
      <c r="AC5" s="18">
        <v>2</v>
      </c>
      <c r="AD5" s="18">
        <v>4</v>
      </c>
      <c r="AE5" s="18"/>
      <c r="AF5" s="18"/>
      <c r="AG5" s="18">
        <v>2</v>
      </c>
      <c r="AH5" s="18"/>
      <c r="AI5" s="18"/>
      <c r="AJ5" s="18">
        <v>1</v>
      </c>
      <c r="AK5" s="18"/>
      <c r="AL5" s="18"/>
      <c r="AM5" s="18"/>
      <c r="AN5" s="18">
        <v>1</v>
      </c>
      <c r="AO5" s="18"/>
      <c r="AP5" s="18"/>
      <c r="AQ5" s="18">
        <v>2</v>
      </c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9"/>
      <c r="BE5" s="19"/>
      <c r="BF5" s="19"/>
      <c r="BG5" s="19"/>
      <c r="BH5" s="19"/>
      <c r="BI5" s="19"/>
      <c r="BJ5" s="19"/>
      <c r="BK5" s="19"/>
      <c r="BL5" s="20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</row>
    <row r="6" spans="1:106" ht="25.5">
      <c r="A6" s="21">
        <v>3</v>
      </c>
      <c r="B6" s="25" t="s">
        <v>104</v>
      </c>
      <c r="C6" s="23">
        <f t="shared" si="3"/>
        <v>43</v>
      </c>
      <c r="D6" s="24">
        <f t="shared" si="4"/>
        <v>35</v>
      </c>
      <c r="E6" s="24">
        <f t="shared" si="5"/>
        <v>0</v>
      </c>
      <c r="F6" s="24">
        <f t="shared" si="0"/>
        <v>0</v>
      </c>
      <c r="G6" s="24">
        <f t="shared" si="1"/>
        <v>0</v>
      </c>
      <c r="H6" s="24">
        <f t="shared" si="6"/>
        <v>0</v>
      </c>
      <c r="I6" s="24">
        <f t="shared" si="2"/>
        <v>0</v>
      </c>
      <c r="J6" s="24">
        <f t="shared" si="7"/>
        <v>8</v>
      </c>
      <c r="K6" s="24">
        <f t="shared" si="8"/>
        <v>0</v>
      </c>
      <c r="L6" s="18">
        <v>4</v>
      </c>
      <c r="M6" s="18"/>
      <c r="N6" s="18">
        <v>2</v>
      </c>
      <c r="O6" s="18">
        <v>4</v>
      </c>
      <c r="P6" s="18"/>
      <c r="Q6" s="18">
        <v>5</v>
      </c>
      <c r="R6" s="18">
        <v>2</v>
      </c>
      <c r="S6" s="18">
        <v>3</v>
      </c>
      <c r="T6" s="18"/>
      <c r="U6" s="18"/>
      <c r="V6" s="18"/>
      <c r="W6" s="18">
        <v>1</v>
      </c>
      <c r="X6" s="18">
        <v>3</v>
      </c>
      <c r="Y6" s="18">
        <v>4</v>
      </c>
      <c r="Z6" s="18"/>
      <c r="AA6" s="18"/>
      <c r="AB6" s="18"/>
      <c r="AC6" s="18">
        <v>2</v>
      </c>
      <c r="AD6" s="18">
        <v>5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>
        <v>8</v>
      </c>
      <c r="AY6" s="18"/>
      <c r="AZ6" s="18"/>
      <c r="BA6" s="18"/>
      <c r="BB6" s="18"/>
      <c r="BC6" s="18"/>
      <c r="BD6" s="19"/>
      <c r="BE6" s="19"/>
      <c r="BF6" s="19"/>
      <c r="BG6" s="19"/>
      <c r="BH6" s="19"/>
      <c r="BI6" s="19"/>
      <c r="BJ6" s="19"/>
      <c r="BK6" s="19"/>
      <c r="BL6" s="20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</row>
    <row r="7" spans="1:106" ht="38.25">
      <c r="A7" s="21">
        <v>4</v>
      </c>
      <c r="B7" s="22" t="s">
        <v>105</v>
      </c>
      <c r="C7" s="23">
        <f t="shared" si="3"/>
        <v>24</v>
      </c>
      <c r="D7" s="24">
        <f>SUM(L7:AD7)</f>
        <v>24</v>
      </c>
      <c r="E7" s="24">
        <f t="shared" si="5"/>
        <v>0</v>
      </c>
      <c r="F7" s="24">
        <f t="shared" si="0"/>
        <v>0</v>
      </c>
      <c r="G7" s="24">
        <f t="shared" si="1"/>
        <v>0</v>
      </c>
      <c r="H7" s="24">
        <f t="shared" si="6"/>
        <v>0</v>
      </c>
      <c r="I7" s="24">
        <f t="shared" si="2"/>
        <v>0</v>
      </c>
      <c r="J7" s="24">
        <f t="shared" si="7"/>
        <v>0</v>
      </c>
      <c r="K7" s="24">
        <f t="shared" si="8"/>
        <v>0</v>
      </c>
      <c r="L7" s="18">
        <v>4</v>
      </c>
      <c r="M7" s="18"/>
      <c r="N7" s="18">
        <v>3</v>
      </c>
      <c r="O7" s="18">
        <v>1</v>
      </c>
      <c r="P7" s="18">
        <v>1</v>
      </c>
      <c r="Q7" s="18"/>
      <c r="R7" s="18"/>
      <c r="S7" s="18"/>
      <c r="T7" s="18">
        <v>7</v>
      </c>
      <c r="U7" s="18"/>
      <c r="V7" s="18"/>
      <c r="W7" s="18"/>
      <c r="X7" s="18"/>
      <c r="Y7" s="18"/>
      <c r="Z7" s="18">
        <v>1</v>
      </c>
      <c r="AA7" s="18"/>
      <c r="AB7" s="18">
        <v>7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>
        <v>0</v>
      </c>
      <c r="AY7" s="18"/>
      <c r="AZ7" s="18"/>
      <c r="BA7" s="18"/>
      <c r="BB7" s="18"/>
      <c r="BC7" s="18"/>
      <c r="BD7" s="19"/>
      <c r="BE7" s="19"/>
      <c r="BF7" s="19"/>
      <c r="BG7" s="19"/>
      <c r="BH7" s="19"/>
      <c r="BI7" s="19"/>
      <c r="BJ7" s="19"/>
      <c r="BK7" s="19"/>
      <c r="BL7" s="20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</row>
    <row r="8" spans="1:106" ht="25.5">
      <c r="A8" s="21">
        <v>5</v>
      </c>
      <c r="B8" s="22" t="s">
        <v>106</v>
      </c>
      <c r="C8" s="23">
        <f t="shared" si="3"/>
        <v>64</v>
      </c>
      <c r="D8" s="24">
        <f t="shared" si="4"/>
        <v>37</v>
      </c>
      <c r="E8" s="24">
        <f t="shared" si="5"/>
        <v>0</v>
      </c>
      <c r="F8" s="24">
        <f t="shared" si="0"/>
        <v>0</v>
      </c>
      <c r="G8" s="24">
        <f t="shared" si="1"/>
        <v>27</v>
      </c>
      <c r="H8" s="24">
        <f t="shared" si="6"/>
        <v>0</v>
      </c>
      <c r="I8" s="24">
        <f t="shared" si="2"/>
        <v>0</v>
      </c>
      <c r="J8" s="24">
        <f t="shared" si="7"/>
        <v>0</v>
      </c>
      <c r="K8" s="24">
        <f t="shared" si="8"/>
        <v>0</v>
      </c>
      <c r="L8" s="18">
        <v>1</v>
      </c>
      <c r="M8" s="18">
        <v>3</v>
      </c>
      <c r="N8" s="18">
        <v>4</v>
      </c>
      <c r="O8" s="18">
        <v>4</v>
      </c>
      <c r="P8" s="18">
        <v>1</v>
      </c>
      <c r="Q8" s="18"/>
      <c r="R8" s="18"/>
      <c r="S8" s="18">
        <v>1</v>
      </c>
      <c r="T8" s="18">
        <v>1</v>
      </c>
      <c r="U8" s="18">
        <v>1</v>
      </c>
      <c r="V8" s="18">
        <v>2</v>
      </c>
      <c r="W8" s="18">
        <v>3</v>
      </c>
      <c r="X8" s="18">
        <v>2</v>
      </c>
      <c r="Y8" s="18">
        <v>7</v>
      </c>
      <c r="Z8" s="18">
        <v>2</v>
      </c>
      <c r="AA8" s="18"/>
      <c r="AB8" s="18">
        <v>4</v>
      </c>
      <c r="AC8" s="18">
        <v>1</v>
      </c>
      <c r="AD8" s="18"/>
      <c r="AE8" s="18">
        <v>2</v>
      </c>
      <c r="AF8" s="18">
        <v>2</v>
      </c>
      <c r="AG8" s="18">
        <v>2</v>
      </c>
      <c r="AH8" s="18"/>
      <c r="AI8" s="18">
        <v>1</v>
      </c>
      <c r="AJ8" s="18">
        <v>4</v>
      </c>
      <c r="AK8" s="18">
        <v>1</v>
      </c>
      <c r="AL8" s="18">
        <v>2</v>
      </c>
      <c r="AM8" s="18">
        <v>3</v>
      </c>
      <c r="AN8" s="18">
        <v>2</v>
      </c>
      <c r="AO8" s="18">
        <v>1</v>
      </c>
      <c r="AP8" s="18">
        <v>2</v>
      </c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9"/>
      <c r="BE8" s="19"/>
      <c r="BF8" s="19"/>
      <c r="BG8" s="19"/>
      <c r="BH8" s="19"/>
      <c r="BI8" s="19"/>
      <c r="BJ8" s="19"/>
      <c r="BK8" s="19"/>
      <c r="BL8" s="20"/>
      <c r="BM8" s="19"/>
      <c r="BN8" s="19"/>
      <c r="BO8" s="19"/>
      <c r="BP8" s="19"/>
      <c r="BQ8" s="19"/>
      <c r="BR8" s="19"/>
      <c r="BS8" s="19"/>
      <c r="BT8" s="19"/>
      <c r="BU8" s="19"/>
      <c r="BV8" s="19">
        <v>4</v>
      </c>
      <c r="BW8" s="19"/>
      <c r="BX8" s="19"/>
      <c r="BY8" s="19"/>
      <c r="BZ8" s="19"/>
      <c r="CA8" s="19"/>
      <c r="CB8" s="19">
        <v>1</v>
      </c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</row>
    <row r="9" spans="1:106" ht="15.75">
      <c r="A9" s="21">
        <v>6</v>
      </c>
      <c r="B9" s="22" t="s">
        <v>107</v>
      </c>
      <c r="C9" s="23">
        <f t="shared" si="3"/>
        <v>3</v>
      </c>
      <c r="D9" s="24">
        <f t="shared" si="4"/>
        <v>3</v>
      </c>
      <c r="E9" s="24">
        <f t="shared" si="5"/>
        <v>0</v>
      </c>
      <c r="F9" s="24">
        <f t="shared" si="0"/>
        <v>0</v>
      </c>
      <c r="G9" s="24">
        <f t="shared" si="1"/>
        <v>0</v>
      </c>
      <c r="H9" s="24">
        <f t="shared" si="6"/>
        <v>0</v>
      </c>
      <c r="I9" s="24">
        <f t="shared" si="2"/>
        <v>0</v>
      </c>
      <c r="J9" s="24">
        <f t="shared" si="7"/>
        <v>0</v>
      </c>
      <c r="K9" s="24">
        <f t="shared" si="8"/>
        <v>0</v>
      </c>
      <c r="L9" s="18"/>
      <c r="M9" s="18"/>
      <c r="N9" s="18"/>
      <c r="O9" s="18"/>
      <c r="P9" s="18"/>
      <c r="Q9" s="18"/>
      <c r="R9" s="18"/>
      <c r="S9" s="18"/>
      <c r="T9" s="18"/>
      <c r="U9" s="18">
        <v>1</v>
      </c>
      <c r="V9" s="18"/>
      <c r="W9" s="18"/>
      <c r="X9" s="18"/>
      <c r="Y9" s="18">
        <v>1</v>
      </c>
      <c r="Z9" s="18"/>
      <c r="AA9" s="18"/>
      <c r="AB9" s="18">
        <v>1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  <c r="BE9" s="19"/>
      <c r="BF9" s="19"/>
      <c r="BG9" s="19"/>
      <c r="BH9" s="19">
        <v>0</v>
      </c>
      <c r="BI9" s="19"/>
      <c r="BJ9" s="19"/>
      <c r="BK9" s="19"/>
      <c r="BL9" s="20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</row>
    <row r="10" spans="1:106" ht="15.75">
      <c r="A10" s="21">
        <v>7</v>
      </c>
      <c r="B10" s="22" t="s">
        <v>108</v>
      </c>
      <c r="C10" s="23">
        <f t="shared" si="3"/>
        <v>4</v>
      </c>
      <c r="D10" s="24">
        <f t="shared" si="4"/>
        <v>4</v>
      </c>
      <c r="E10" s="24">
        <f t="shared" si="5"/>
        <v>0</v>
      </c>
      <c r="F10" s="24">
        <f t="shared" si="0"/>
        <v>0</v>
      </c>
      <c r="G10" s="24">
        <f t="shared" si="1"/>
        <v>0</v>
      </c>
      <c r="H10" s="24">
        <f t="shared" si="6"/>
        <v>0</v>
      </c>
      <c r="I10" s="24">
        <f t="shared" si="2"/>
        <v>0</v>
      </c>
      <c r="J10" s="24">
        <f t="shared" si="7"/>
        <v>0</v>
      </c>
      <c r="K10" s="24">
        <f t="shared" si="8"/>
        <v>0</v>
      </c>
      <c r="L10" s="18"/>
      <c r="M10" s="18"/>
      <c r="N10" s="18"/>
      <c r="O10" s="18"/>
      <c r="P10" s="18"/>
      <c r="Q10" s="18"/>
      <c r="R10" s="18"/>
      <c r="S10" s="18">
        <v>1</v>
      </c>
      <c r="T10" s="18"/>
      <c r="U10" s="18">
        <v>1</v>
      </c>
      <c r="V10" s="18"/>
      <c r="W10" s="18"/>
      <c r="X10" s="18"/>
      <c r="Y10" s="18"/>
      <c r="Z10" s="18"/>
      <c r="AA10" s="18"/>
      <c r="AB10" s="18"/>
      <c r="AC10" s="18"/>
      <c r="AD10" s="18">
        <v>2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9"/>
      <c r="BE10" s="19"/>
      <c r="BF10" s="19"/>
      <c r="BG10" s="19"/>
      <c r="BH10" s="19">
        <v>0</v>
      </c>
      <c r="BI10" s="19"/>
      <c r="BJ10" s="19"/>
      <c r="BK10" s="19"/>
      <c r="BL10" s="20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</row>
    <row r="11" spans="1:106" ht="15.75">
      <c r="A11" s="21">
        <v>8</v>
      </c>
      <c r="B11" s="22" t="s">
        <v>109</v>
      </c>
      <c r="C11" s="23">
        <f t="shared" si="3"/>
        <v>11</v>
      </c>
      <c r="D11" s="24">
        <f t="shared" si="4"/>
        <v>0</v>
      </c>
      <c r="E11" s="24">
        <f t="shared" si="5"/>
        <v>3</v>
      </c>
      <c r="F11" s="24">
        <f t="shared" si="0"/>
        <v>1</v>
      </c>
      <c r="G11" s="24">
        <f t="shared" si="1"/>
        <v>3</v>
      </c>
      <c r="H11" s="24">
        <f t="shared" si="6"/>
        <v>4</v>
      </c>
      <c r="I11" s="24">
        <f t="shared" si="2"/>
        <v>0</v>
      </c>
      <c r="J11" s="24">
        <f t="shared" si="7"/>
        <v>0</v>
      </c>
      <c r="K11" s="24">
        <f t="shared" si="8"/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>
        <v>1</v>
      </c>
      <c r="AH11" s="18"/>
      <c r="AI11" s="18"/>
      <c r="AJ11" s="18"/>
      <c r="AK11" s="18"/>
      <c r="AL11" s="18"/>
      <c r="AM11" s="18"/>
      <c r="AN11" s="18">
        <v>1</v>
      </c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>
        <v>2</v>
      </c>
      <c r="BB11" s="18"/>
      <c r="BC11" s="18"/>
      <c r="BD11" s="19"/>
      <c r="BE11" s="19"/>
      <c r="BF11" s="19"/>
      <c r="BG11" s="19"/>
      <c r="BH11" s="19"/>
      <c r="BI11" s="19"/>
      <c r="BJ11" s="19">
        <v>1</v>
      </c>
      <c r="BK11" s="19"/>
      <c r="BL11" s="20"/>
      <c r="BM11" s="19">
        <v>1</v>
      </c>
      <c r="BN11" s="19">
        <v>1</v>
      </c>
      <c r="BO11" s="19"/>
      <c r="BP11" s="19">
        <v>1</v>
      </c>
      <c r="BQ11" s="19"/>
      <c r="BR11" s="19"/>
      <c r="BS11" s="19">
        <v>1</v>
      </c>
      <c r="BT11" s="19">
        <v>1</v>
      </c>
      <c r="BU11" s="19"/>
      <c r="BV11" s="19">
        <v>1</v>
      </c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</row>
    <row r="12" spans="1:106" ht="38.25">
      <c r="A12" s="21">
        <v>9</v>
      </c>
      <c r="B12" s="22" t="s">
        <v>110</v>
      </c>
      <c r="C12" s="23">
        <f t="shared" si="3"/>
        <v>5</v>
      </c>
      <c r="D12" s="24">
        <f t="shared" si="4"/>
        <v>5</v>
      </c>
      <c r="E12" s="24">
        <f t="shared" si="5"/>
        <v>0</v>
      </c>
      <c r="F12" s="24">
        <f t="shared" si="0"/>
        <v>0</v>
      </c>
      <c r="G12" s="24">
        <f t="shared" si="1"/>
        <v>0</v>
      </c>
      <c r="H12" s="24">
        <f t="shared" si="6"/>
        <v>0</v>
      </c>
      <c r="I12" s="24">
        <f t="shared" si="2"/>
        <v>0</v>
      </c>
      <c r="J12" s="24">
        <f t="shared" si="7"/>
        <v>0</v>
      </c>
      <c r="K12" s="24">
        <f t="shared" si="8"/>
        <v>0</v>
      </c>
      <c r="L12" s="18"/>
      <c r="M12" s="18"/>
      <c r="N12" s="18"/>
      <c r="O12" s="18"/>
      <c r="P12" s="18">
        <v>2</v>
      </c>
      <c r="Q12" s="18"/>
      <c r="R12" s="18"/>
      <c r="S12" s="18">
        <v>1</v>
      </c>
      <c r="T12" s="18"/>
      <c r="U12" s="18">
        <v>1</v>
      </c>
      <c r="V12" s="18"/>
      <c r="W12" s="18"/>
      <c r="X12" s="18"/>
      <c r="Y12" s="18"/>
      <c r="Z12" s="18"/>
      <c r="AA12" s="18"/>
      <c r="AB12" s="18">
        <v>1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9"/>
      <c r="BE12" s="19"/>
      <c r="BF12" s="19"/>
      <c r="BG12" s="19"/>
      <c r="BH12" s="19"/>
      <c r="BI12" s="19"/>
      <c r="BJ12" s="19"/>
      <c r="BK12" s="19"/>
      <c r="BL12" s="20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</row>
    <row r="13" spans="1:106" ht="25.5">
      <c r="A13" s="21">
        <v>10</v>
      </c>
      <c r="B13" s="26" t="s">
        <v>111</v>
      </c>
      <c r="C13" s="23">
        <f t="shared" si="3"/>
        <v>306</v>
      </c>
      <c r="D13" s="24">
        <f t="shared" si="4"/>
        <v>66</v>
      </c>
      <c r="E13" s="24">
        <f t="shared" si="5"/>
        <v>60</v>
      </c>
      <c r="F13" s="24">
        <f t="shared" si="0"/>
        <v>26</v>
      </c>
      <c r="G13" s="24">
        <f t="shared" si="1"/>
        <v>30</v>
      </c>
      <c r="H13" s="24">
        <f t="shared" si="6"/>
        <v>121</v>
      </c>
      <c r="I13" s="24">
        <f t="shared" si="2"/>
        <v>3</v>
      </c>
      <c r="J13" s="24">
        <f t="shared" si="7"/>
        <v>0</v>
      </c>
      <c r="K13" s="24">
        <f t="shared" si="8"/>
        <v>0</v>
      </c>
      <c r="L13" s="18">
        <v>3</v>
      </c>
      <c r="M13" s="18">
        <v>5</v>
      </c>
      <c r="N13" s="18">
        <v>5</v>
      </c>
      <c r="O13" s="18">
        <v>12</v>
      </c>
      <c r="P13" s="18">
        <v>1</v>
      </c>
      <c r="Q13" s="18">
        <v>5</v>
      </c>
      <c r="R13" s="18">
        <v>3</v>
      </c>
      <c r="S13" s="18">
        <v>9</v>
      </c>
      <c r="T13" s="18">
        <v>0</v>
      </c>
      <c r="U13" s="18">
        <v>1</v>
      </c>
      <c r="V13" s="18"/>
      <c r="W13" s="18"/>
      <c r="X13" s="18">
        <v>2</v>
      </c>
      <c r="Y13" s="18">
        <v>5</v>
      </c>
      <c r="Z13" s="18">
        <v>3</v>
      </c>
      <c r="AA13" s="18"/>
      <c r="AB13" s="18">
        <v>5</v>
      </c>
      <c r="AC13" s="18">
        <v>2</v>
      </c>
      <c r="AD13" s="18">
        <v>5</v>
      </c>
      <c r="AE13" s="18">
        <v>2</v>
      </c>
      <c r="AF13" s="18"/>
      <c r="AG13" s="18">
        <v>3</v>
      </c>
      <c r="AH13" s="18">
        <v>2</v>
      </c>
      <c r="AI13" s="18"/>
      <c r="AJ13" s="18">
        <v>2</v>
      </c>
      <c r="AK13" s="18"/>
      <c r="AL13" s="18">
        <v>1</v>
      </c>
      <c r="AM13" s="18">
        <v>1</v>
      </c>
      <c r="AN13" s="18">
        <v>1</v>
      </c>
      <c r="AO13" s="18">
        <v>3</v>
      </c>
      <c r="AP13" s="18"/>
      <c r="AQ13" s="18">
        <v>3</v>
      </c>
      <c r="AR13" s="18">
        <v>3</v>
      </c>
      <c r="AS13" s="18">
        <v>2</v>
      </c>
      <c r="AT13" s="18"/>
      <c r="AU13" s="18">
        <v>1</v>
      </c>
      <c r="AV13" s="18"/>
      <c r="AW13" s="18">
        <v>1</v>
      </c>
      <c r="AX13" s="18"/>
      <c r="AY13" s="18">
        <v>1</v>
      </c>
      <c r="AZ13" s="18">
        <v>40</v>
      </c>
      <c r="BA13" s="18">
        <v>20</v>
      </c>
      <c r="BB13" s="18">
        <v>8</v>
      </c>
      <c r="BC13" s="18">
        <v>1</v>
      </c>
      <c r="BD13" s="19">
        <v>1</v>
      </c>
      <c r="BE13" s="19">
        <v>12</v>
      </c>
      <c r="BF13" s="19"/>
      <c r="BG13" s="19"/>
      <c r="BH13" s="19">
        <v>1</v>
      </c>
      <c r="BI13" s="19">
        <v>1</v>
      </c>
      <c r="BJ13" s="19"/>
      <c r="BK13" s="19"/>
      <c r="BL13" s="20"/>
      <c r="BM13" s="19"/>
      <c r="BN13" s="19">
        <v>50</v>
      </c>
      <c r="BO13" s="19">
        <v>40</v>
      </c>
      <c r="BP13" s="19">
        <v>4</v>
      </c>
      <c r="BQ13" s="19">
        <v>10</v>
      </c>
      <c r="BR13" s="19"/>
      <c r="BS13" s="19">
        <v>10</v>
      </c>
      <c r="BT13" s="19">
        <v>6</v>
      </c>
      <c r="BU13" s="19">
        <v>3</v>
      </c>
      <c r="BV13" s="19">
        <v>1</v>
      </c>
      <c r="BW13" s="19">
        <v>1</v>
      </c>
      <c r="BX13" s="19">
        <v>3</v>
      </c>
      <c r="BY13" s="19">
        <v>1</v>
      </c>
      <c r="BZ13" s="19"/>
      <c r="CA13" s="19">
        <v>1</v>
      </c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</row>
    <row r="14" spans="1:106" ht="25.5">
      <c r="A14" s="21">
        <v>11</v>
      </c>
      <c r="B14" s="22" t="s">
        <v>112</v>
      </c>
      <c r="C14" s="23">
        <f t="shared" si="3"/>
        <v>42</v>
      </c>
      <c r="D14" s="24">
        <f t="shared" si="4"/>
        <v>10</v>
      </c>
      <c r="E14" s="24">
        <f t="shared" si="5"/>
        <v>0</v>
      </c>
      <c r="F14" s="24">
        <f t="shared" si="0"/>
        <v>0</v>
      </c>
      <c r="G14" s="24">
        <f t="shared" si="1"/>
        <v>32</v>
      </c>
      <c r="H14" s="24">
        <f t="shared" si="6"/>
        <v>0</v>
      </c>
      <c r="I14" s="24">
        <f t="shared" si="2"/>
        <v>0</v>
      </c>
      <c r="J14" s="24">
        <f t="shared" si="7"/>
        <v>0</v>
      </c>
      <c r="K14" s="24">
        <f t="shared" si="8"/>
        <v>0</v>
      </c>
      <c r="L14" s="18"/>
      <c r="M14" s="18"/>
      <c r="N14" s="18">
        <v>1</v>
      </c>
      <c r="O14" s="18"/>
      <c r="P14" s="18"/>
      <c r="Q14" s="18"/>
      <c r="R14" s="18"/>
      <c r="S14" s="18"/>
      <c r="T14" s="18"/>
      <c r="U14" s="18">
        <v>1</v>
      </c>
      <c r="V14" s="18">
        <v>2</v>
      </c>
      <c r="W14" s="18">
        <v>1</v>
      </c>
      <c r="X14" s="18"/>
      <c r="Y14" s="18">
        <v>3</v>
      </c>
      <c r="Z14" s="18"/>
      <c r="AA14" s="18"/>
      <c r="AB14" s="18">
        <v>2</v>
      </c>
      <c r="AC14" s="18"/>
      <c r="AD14" s="18"/>
      <c r="AE14" s="18"/>
      <c r="AF14" s="18">
        <v>2</v>
      </c>
      <c r="AG14" s="18">
        <v>1</v>
      </c>
      <c r="AH14" s="18"/>
      <c r="AI14" s="18">
        <v>1</v>
      </c>
      <c r="AJ14" s="18">
        <v>3</v>
      </c>
      <c r="AK14" s="18">
        <v>1</v>
      </c>
      <c r="AL14" s="18">
        <v>1</v>
      </c>
      <c r="AM14" s="18">
        <v>1</v>
      </c>
      <c r="AN14" s="18">
        <v>1</v>
      </c>
      <c r="AO14" s="18">
        <v>1</v>
      </c>
      <c r="AP14" s="18">
        <v>2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>
        <v>0</v>
      </c>
      <c r="BD14" s="19"/>
      <c r="BE14" s="19"/>
      <c r="BF14" s="19"/>
      <c r="BG14" s="19"/>
      <c r="BH14" s="19"/>
      <c r="BI14" s="19"/>
      <c r="BJ14" s="19"/>
      <c r="BK14" s="19"/>
      <c r="BL14" s="20"/>
      <c r="BM14" s="19"/>
      <c r="BN14" s="19"/>
      <c r="BO14" s="19"/>
      <c r="BP14" s="19"/>
      <c r="BQ14" s="19"/>
      <c r="BR14" s="19"/>
      <c r="BS14" s="19"/>
      <c r="BT14" s="19"/>
      <c r="BU14" s="19"/>
      <c r="BV14" s="19">
        <v>3</v>
      </c>
      <c r="BW14" s="19">
        <v>1</v>
      </c>
      <c r="BX14" s="19">
        <v>4</v>
      </c>
      <c r="BY14" s="19">
        <v>1</v>
      </c>
      <c r="BZ14" s="19"/>
      <c r="CA14" s="19">
        <v>6</v>
      </c>
      <c r="CB14" s="19">
        <v>3</v>
      </c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</row>
    <row r="15" spans="1:106" ht="25.5">
      <c r="A15" s="27">
        <v>12</v>
      </c>
      <c r="B15" s="28" t="s">
        <v>113</v>
      </c>
      <c r="C15" s="23">
        <f t="shared" si="3"/>
        <v>19</v>
      </c>
      <c r="D15" s="24">
        <f t="shared" si="4"/>
        <v>5</v>
      </c>
      <c r="E15" s="24">
        <f t="shared" si="5"/>
        <v>0</v>
      </c>
      <c r="F15" s="24">
        <f t="shared" si="0"/>
        <v>0</v>
      </c>
      <c r="G15" s="24">
        <f t="shared" si="1"/>
        <v>12</v>
      </c>
      <c r="H15" s="24">
        <f t="shared" si="6"/>
        <v>2</v>
      </c>
      <c r="I15" s="24">
        <f t="shared" si="2"/>
        <v>0</v>
      </c>
      <c r="J15" s="24">
        <f t="shared" si="7"/>
        <v>0</v>
      </c>
      <c r="K15" s="24">
        <f t="shared" si="8"/>
        <v>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>
        <v>2</v>
      </c>
      <c r="X15" s="18"/>
      <c r="Y15" s="18">
        <v>2</v>
      </c>
      <c r="Z15" s="18"/>
      <c r="AA15" s="18"/>
      <c r="AB15" s="18">
        <v>1</v>
      </c>
      <c r="AC15" s="18"/>
      <c r="AD15" s="18"/>
      <c r="AE15" s="18"/>
      <c r="AF15" s="18"/>
      <c r="AG15" s="18">
        <v>1</v>
      </c>
      <c r="AH15" s="18"/>
      <c r="AI15" s="18"/>
      <c r="AJ15" s="18"/>
      <c r="AK15" s="18"/>
      <c r="AL15" s="18"/>
      <c r="AM15" s="18"/>
      <c r="AN15" s="18">
        <v>2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9"/>
      <c r="BE15" s="19"/>
      <c r="BF15" s="19"/>
      <c r="BG15" s="19"/>
      <c r="BH15" s="19"/>
      <c r="BI15" s="19"/>
      <c r="BJ15" s="19"/>
      <c r="BK15" s="19"/>
      <c r="BL15" s="20"/>
      <c r="BM15" s="19"/>
      <c r="BN15" s="19"/>
      <c r="BO15" s="19"/>
      <c r="BP15" s="19"/>
      <c r="BQ15" s="19"/>
      <c r="BR15" s="19"/>
      <c r="BS15" s="19"/>
      <c r="BT15" s="19">
        <v>2</v>
      </c>
      <c r="BU15" s="19"/>
      <c r="BV15" s="19"/>
      <c r="BW15" s="19"/>
      <c r="BX15" s="19"/>
      <c r="BY15" s="19"/>
      <c r="BZ15" s="19"/>
      <c r="CA15" s="19"/>
      <c r="CB15" s="19">
        <v>9</v>
      </c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</row>
    <row r="16" spans="1:106" ht="15.75">
      <c r="A16" s="21">
        <v>13</v>
      </c>
      <c r="B16" s="22" t="s">
        <v>114</v>
      </c>
      <c r="C16" s="23">
        <f t="shared" si="3"/>
        <v>13</v>
      </c>
      <c r="D16" s="24">
        <f t="shared" si="4"/>
        <v>0</v>
      </c>
      <c r="E16" s="24">
        <f t="shared" si="5"/>
        <v>0</v>
      </c>
      <c r="F16" s="24">
        <f t="shared" si="0"/>
        <v>0</v>
      </c>
      <c r="G16" s="24">
        <f t="shared" si="1"/>
        <v>0</v>
      </c>
      <c r="H16" s="24">
        <f t="shared" si="6"/>
        <v>0</v>
      </c>
      <c r="I16" s="24">
        <f t="shared" si="2"/>
        <v>0</v>
      </c>
      <c r="J16" s="24">
        <f t="shared" si="7"/>
        <v>0</v>
      </c>
      <c r="K16" s="24">
        <f>SUM(CG16:DB16)</f>
        <v>13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9"/>
      <c r="BE16" s="19"/>
      <c r="BF16" s="19"/>
      <c r="BG16" s="19"/>
      <c r="BH16" s="19"/>
      <c r="BI16" s="19"/>
      <c r="BJ16" s="19"/>
      <c r="BK16" s="19"/>
      <c r="BL16" s="20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>
        <v>3</v>
      </c>
      <c r="CH16" s="19">
        <v>4</v>
      </c>
      <c r="CI16" s="19">
        <v>0</v>
      </c>
      <c r="CJ16" s="19"/>
      <c r="CK16" s="19"/>
      <c r="CL16" s="19"/>
      <c r="CM16" s="19"/>
      <c r="CN16" s="19"/>
      <c r="CO16" s="19"/>
      <c r="CP16" s="19">
        <v>1</v>
      </c>
      <c r="CQ16" s="19"/>
      <c r="CR16" s="19"/>
      <c r="CS16" s="19"/>
      <c r="CT16" s="19">
        <v>1</v>
      </c>
      <c r="CU16" s="19"/>
      <c r="CV16" s="19"/>
      <c r="CW16" s="19">
        <v>2</v>
      </c>
      <c r="CX16" s="19"/>
      <c r="CY16" s="19">
        <v>1</v>
      </c>
      <c r="CZ16" s="19">
        <v>1</v>
      </c>
      <c r="DA16" s="19"/>
      <c r="DB16" s="19"/>
    </row>
    <row r="17" spans="1:106" ht="15.75">
      <c r="A17" s="21">
        <v>14</v>
      </c>
      <c r="B17" s="25" t="s">
        <v>115</v>
      </c>
      <c r="C17" s="23">
        <f t="shared" si="3"/>
        <v>9</v>
      </c>
      <c r="D17" s="24">
        <f t="shared" si="4"/>
        <v>0</v>
      </c>
      <c r="E17" s="24">
        <f t="shared" si="5"/>
        <v>0</v>
      </c>
      <c r="F17" s="24">
        <f t="shared" si="0"/>
        <v>0</v>
      </c>
      <c r="G17" s="24">
        <f t="shared" si="1"/>
        <v>0</v>
      </c>
      <c r="H17" s="24">
        <f t="shared" si="6"/>
        <v>0</v>
      </c>
      <c r="I17" s="24">
        <f t="shared" si="2"/>
        <v>0</v>
      </c>
      <c r="J17" s="24">
        <f t="shared" si="7"/>
        <v>0</v>
      </c>
      <c r="K17" s="24">
        <f t="shared" si="8"/>
        <v>9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9"/>
      <c r="BE17" s="19"/>
      <c r="BF17" s="19"/>
      <c r="BG17" s="19"/>
      <c r="BH17" s="19"/>
      <c r="BI17" s="19"/>
      <c r="BJ17" s="19"/>
      <c r="BK17" s="19"/>
      <c r="BL17" s="20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>
        <v>2</v>
      </c>
      <c r="CI17" s="19">
        <v>2</v>
      </c>
      <c r="CJ17" s="19">
        <v>1</v>
      </c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>
        <v>1</v>
      </c>
      <c r="CV17" s="19"/>
      <c r="CW17" s="19">
        <v>2</v>
      </c>
      <c r="CX17" s="19"/>
      <c r="CY17" s="19">
        <v>1</v>
      </c>
      <c r="CZ17" s="19"/>
      <c r="DA17" s="19"/>
      <c r="DB17" s="19"/>
    </row>
    <row r="18" spans="1:106" ht="15.75">
      <c r="A18" s="21">
        <v>15</v>
      </c>
      <c r="B18" s="25" t="s">
        <v>116</v>
      </c>
      <c r="C18" s="23">
        <f t="shared" si="3"/>
        <v>1</v>
      </c>
      <c r="D18" s="24">
        <f>SUM(L18:AD18)</f>
        <v>0</v>
      </c>
      <c r="E18" s="24">
        <f t="shared" si="5"/>
        <v>0</v>
      </c>
      <c r="F18" s="24">
        <f t="shared" si="0"/>
        <v>0</v>
      </c>
      <c r="G18" s="24">
        <f t="shared" si="1"/>
        <v>0</v>
      </c>
      <c r="H18" s="24">
        <f t="shared" si="6"/>
        <v>0</v>
      </c>
      <c r="I18" s="24">
        <f t="shared" si="2"/>
        <v>0</v>
      </c>
      <c r="J18" s="24">
        <f t="shared" si="7"/>
        <v>0</v>
      </c>
      <c r="K18" s="24">
        <f t="shared" si="8"/>
        <v>1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9"/>
      <c r="BE18" s="19"/>
      <c r="BF18" s="19"/>
      <c r="BG18" s="19"/>
      <c r="BH18" s="19"/>
      <c r="BI18" s="19"/>
      <c r="BJ18" s="19"/>
      <c r="BK18" s="19"/>
      <c r="BL18" s="20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>
        <v>1</v>
      </c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</row>
    <row r="19" spans="1:106" ht="15.75">
      <c r="A19" s="21">
        <v>16</v>
      </c>
      <c r="B19" s="22" t="s">
        <v>117</v>
      </c>
      <c r="C19" s="23">
        <f t="shared" si="3"/>
        <v>6</v>
      </c>
      <c r="D19" s="24">
        <f t="shared" si="4"/>
        <v>2</v>
      </c>
      <c r="E19" s="24">
        <f t="shared" si="5"/>
        <v>0</v>
      </c>
      <c r="F19" s="24">
        <f t="shared" si="0"/>
        <v>0</v>
      </c>
      <c r="G19" s="24">
        <f t="shared" si="1"/>
        <v>4</v>
      </c>
      <c r="H19" s="24">
        <f t="shared" si="6"/>
        <v>0</v>
      </c>
      <c r="I19" s="24">
        <f t="shared" si="2"/>
        <v>0</v>
      </c>
      <c r="J19" s="24">
        <f t="shared" si="7"/>
        <v>0</v>
      </c>
      <c r="K19" s="24">
        <f t="shared" si="8"/>
        <v>0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>
        <v>1</v>
      </c>
      <c r="X19" s="18"/>
      <c r="Y19" s="18"/>
      <c r="Z19" s="18"/>
      <c r="AA19" s="18"/>
      <c r="AB19" s="18"/>
      <c r="AC19" s="18"/>
      <c r="AD19" s="18">
        <v>1</v>
      </c>
      <c r="AE19" s="18"/>
      <c r="AF19" s="18"/>
      <c r="AG19" s="18">
        <v>1</v>
      </c>
      <c r="AH19" s="18"/>
      <c r="AI19" s="18"/>
      <c r="AJ19" s="18"/>
      <c r="AK19" s="18"/>
      <c r="AL19" s="18"/>
      <c r="AM19" s="18"/>
      <c r="AN19" s="18">
        <v>1</v>
      </c>
      <c r="AO19" s="18">
        <v>1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9"/>
      <c r="BE19" s="19"/>
      <c r="BF19" s="19"/>
      <c r="BG19" s="19"/>
      <c r="BH19" s="19"/>
      <c r="BI19" s="19"/>
      <c r="BJ19" s="19"/>
      <c r="BK19" s="19"/>
      <c r="BL19" s="20"/>
      <c r="BM19" s="19"/>
      <c r="BN19" s="19"/>
      <c r="BO19" s="19"/>
      <c r="BP19" s="19"/>
      <c r="BQ19" s="19"/>
      <c r="BR19" s="19"/>
      <c r="BS19" s="19"/>
      <c r="BT19" s="19"/>
      <c r="BU19" s="19"/>
      <c r="BV19" s="19">
        <v>1</v>
      </c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</row>
    <row r="20" spans="1:106" ht="16.5" thickBot="1">
      <c r="A20" s="21">
        <v>17</v>
      </c>
      <c r="B20" s="26" t="s">
        <v>118</v>
      </c>
      <c r="C20" s="23">
        <f t="shared" si="3"/>
        <v>109</v>
      </c>
      <c r="D20" s="24">
        <f t="shared" si="4"/>
        <v>21</v>
      </c>
      <c r="E20" s="24">
        <f t="shared" si="5"/>
        <v>9</v>
      </c>
      <c r="F20" s="24">
        <f t="shared" si="0"/>
        <v>20</v>
      </c>
      <c r="G20" s="24">
        <f t="shared" si="1"/>
        <v>22</v>
      </c>
      <c r="H20" s="24">
        <f t="shared" si="6"/>
        <v>21</v>
      </c>
      <c r="I20" s="24">
        <f t="shared" si="2"/>
        <v>0</v>
      </c>
      <c r="J20" s="24">
        <f t="shared" si="7"/>
        <v>0</v>
      </c>
      <c r="K20" s="24">
        <f>SUM(CG20:DB20)</f>
        <v>16</v>
      </c>
      <c r="L20" s="112"/>
      <c r="M20" s="112">
        <v>2</v>
      </c>
      <c r="N20" s="112">
        <v>1</v>
      </c>
      <c r="O20" s="112">
        <v>2</v>
      </c>
      <c r="P20" s="112"/>
      <c r="Q20" s="112">
        <v>1</v>
      </c>
      <c r="R20" s="112"/>
      <c r="S20" s="112">
        <v>2</v>
      </c>
      <c r="T20" s="112">
        <v>1</v>
      </c>
      <c r="U20" s="112"/>
      <c r="V20" s="112"/>
      <c r="W20" s="112">
        <v>1</v>
      </c>
      <c r="X20" s="112">
        <v>3</v>
      </c>
      <c r="Y20" s="112">
        <v>2</v>
      </c>
      <c r="Z20" s="112">
        <v>1</v>
      </c>
      <c r="AA20" s="112"/>
      <c r="AB20" s="112">
        <v>2</v>
      </c>
      <c r="AC20" s="112">
        <v>1</v>
      </c>
      <c r="AD20" s="112">
        <v>2</v>
      </c>
      <c r="AE20" s="112"/>
      <c r="AF20" s="112">
        <v>1</v>
      </c>
      <c r="AG20" s="112"/>
      <c r="AH20" s="112"/>
      <c r="AI20" s="112"/>
      <c r="AJ20" s="112"/>
      <c r="AK20" s="112">
        <v>1</v>
      </c>
      <c r="AL20" s="112"/>
      <c r="AM20" s="112">
        <v>1</v>
      </c>
      <c r="AN20" s="112">
        <v>1</v>
      </c>
      <c r="AO20" s="112">
        <v>3</v>
      </c>
      <c r="AP20" s="112"/>
      <c r="AQ20" s="112"/>
      <c r="AR20" s="112">
        <v>1</v>
      </c>
      <c r="AS20" s="112"/>
      <c r="AT20" s="112">
        <v>1</v>
      </c>
      <c r="AU20" s="112"/>
      <c r="AV20" s="112"/>
      <c r="AW20" s="112"/>
      <c r="AX20" s="112"/>
      <c r="AY20" s="112"/>
      <c r="AZ20" s="112">
        <v>3</v>
      </c>
      <c r="BA20" s="112">
        <v>6</v>
      </c>
      <c r="BB20" s="112"/>
      <c r="BC20" s="112">
        <v>2</v>
      </c>
      <c r="BD20" s="113">
        <v>1</v>
      </c>
      <c r="BE20" s="113">
        <v>2</v>
      </c>
      <c r="BF20" s="113"/>
      <c r="BG20" s="113"/>
      <c r="BH20" s="113"/>
      <c r="BI20" s="113">
        <v>8</v>
      </c>
      <c r="BJ20" s="113"/>
      <c r="BK20" s="113">
        <v>5</v>
      </c>
      <c r="BL20" s="122"/>
      <c r="BM20" s="113"/>
      <c r="BN20" s="113">
        <v>2</v>
      </c>
      <c r="BO20" s="113">
        <v>10</v>
      </c>
      <c r="BP20" s="113">
        <v>5</v>
      </c>
      <c r="BQ20" s="113">
        <v>4</v>
      </c>
      <c r="BR20" s="113"/>
      <c r="BS20" s="113"/>
      <c r="BT20" s="113"/>
      <c r="BU20" s="113">
        <v>2</v>
      </c>
      <c r="BV20" s="113">
        <v>8</v>
      </c>
      <c r="BW20" s="113">
        <v>2</v>
      </c>
      <c r="BX20" s="113">
        <v>2</v>
      </c>
      <c r="BY20" s="113"/>
      <c r="BZ20" s="113"/>
      <c r="CA20" s="113"/>
      <c r="CB20" s="113">
        <v>1</v>
      </c>
      <c r="CC20" s="113"/>
      <c r="CD20" s="113"/>
      <c r="CE20" s="113"/>
      <c r="CF20" s="113"/>
      <c r="CG20" s="19">
        <v>9</v>
      </c>
      <c r="CH20" s="19"/>
      <c r="CI20" s="19">
        <v>1</v>
      </c>
      <c r="CJ20" s="19">
        <v>3</v>
      </c>
      <c r="CK20" s="19">
        <v>1</v>
      </c>
      <c r="CL20" s="19"/>
      <c r="CM20" s="19">
        <v>1</v>
      </c>
      <c r="CN20" s="19"/>
      <c r="CO20" s="19"/>
      <c r="CP20" s="19"/>
      <c r="CQ20" s="19"/>
      <c r="CR20" s="19"/>
      <c r="CS20" s="19"/>
      <c r="CT20" s="19"/>
      <c r="CU20" s="19"/>
      <c r="CV20" s="19"/>
      <c r="CW20" s="19">
        <v>1</v>
      </c>
      <c r="CX20" s="19"/>
      <c r="CY20" s="19"/>
      <c r="CZ20" s="19"/>
      <c r="DA20" s="19"/>
      <c r="DB20" s="19"/>
    </row>
    <row r="21" spans="1:106" ht="27.75" thickBot="1">
      <c r="A21" s="29"/>
      <c r="B21" s="30" t="s">
        <v>119</v>
      </c>
      <c r="C21" s="31">
        <f>SUM(C4:C20)</f>
        <v>714</v>
      </c>
      <c r="D21" s="31">
        <f>SUM(D4:D20)</f>
        <v>257</v>
      </c>
      <c r="E21" s="31">
        <f t="shared" ref="E21:K21" si="9">SUM(E4:E20)</f>
        <v>72</v>
      </c>
      <c r="F21" s="31">
        <f t="shared" si="9"/>
        <v>47</v>
      </c>
      <c r="G21" s="31">
        <f t="shared" si="9"/>
        <v>139</v>
      </c>
      <c r="H21" s="31">
        <f t="shared" si="9"/>
        <v>149</v>
      </c>
      <c r="I21" s="31">
        <f t="shared" si="9"/>
        <v>3</v>
      </c>
      <c r="J21" s="31">
        <f t="shared" si="9"/>
        <v>8</v>
      </c>
      <c r="K21" s="78">
        <f t="shared" si="9"/>
        <v>39</v>
      </c>
      <c r="L21" s="114">
        <f>SUM(L4:L20)</f>
        <v>17</v>
      </c>
      <c r="M21" s="115">
        <f t="shared" ref="M21:BX21" si="10">SUM(M4:M20)</f>
        <v>14</v>
      </c>
      <c r="N21" s="115">
        <f t="shared" si="10"/>
        <v>17</v>
      </c>
      <c r="O21" s="115">
        <f t="shared" si="10"/>
        <v>32</v>
      </c>
      <c r="P21" s="115">
        <f t="shared" si="10"/>
        <v>6</v>
      </c>
      <c r="Q21" s="115">
        <f t="shared" si="10"/>
        <v>13</v>
      </c>
      <c r="R21" s="115">
        <f t="shared" si="10"/>
        <v>6</v>
      </c>
      <c r="S21" s="115">
        <f t="shared" si="10"/>
        <v>23</v>
      </c>
      <c r="T21" s="115">
        <f t="shared" si="10"/>
        <v>10</v>
      </c>
      <c r="U21" s="115">
        <f t="shared" si="10"/>
        <v>6</v>
      </c>
      <c r="V21" s="115">
        <f t="shared" si="10"/>
        <v>4</v>
      </c>
      <c r="W21" s="115">
        <f t="shared" si="10"/>
        <v>10</v>
      </c>
      <c r="X21" s="115">
        <f t="shared" si="10"/>
        <v>11</v>
      </c>
      <c r="Y21" s="115">
        <f t="shared" si="10"/>
        <v>26</v>
      </c>
      <c r="Z21" s="115">
        <f t="shared" si="10"/>
        <v>11</v>
      </c>
      <c r="AA21" s="115">
        <f t="shared" si="10"/>
        <v>0</v>
      </c>
      <c r="AB21" s="115">
        <f t="shared" si="10"/>
        <v>24</v>
      </c>
      <c r="AC21" s="115">
        <f t="shared" si="10"/>
        <v>8</v>
      </c>
      <c r="AD21" s="115">
        <f t="shared" si="10"/>
        <v>19</v>
      </c>
      <c r="AE21" s="115">
        <f t="shared" si="10"/>
        <v>4</v>
      </c>
      <c r="AF21" s="115">
        <f t="shared" si="10"/>
        <v>5</v>
      </c>
      <c r="AG21" s="115">
        <f t="shared" si="10"/>
        <v>11</v>
      </c>
      <c r="AH21" s="115">
        <f t="shared" si="10"/>
        <v>2</v>
      </c>
      <c r="AI21" s="115">
        <f t="shared" si="10"/>
        <v>3</v>
      </c>
      <c r="AJ21" s="115">
        <f t="shared" si="10"/>
        <v>10</v>
      </c>
      <c r="AK21" s="115">
        <f t="shared" si="10"/>
        <v>3</v>
      </c>
      <c r="AL21" s="115">
        <f t="shared" si="10"/>
        <v>4</v>
      </c>
      <c r="AM21" s="115">
        <f t="shared" si="10"/>
        <v>6</v>
      </c>
      <c r="AN21" s="115">
        <f>SUM(AN4:AN20)</f>
        <v>10</v>
      </c>
      <c r="AO21" s="115">
        <f t="shared" ref="AO21:BG21" si="11">SUM(AO4:AO20)</f>
        <v>11</v>
      </c>
      <c r="AP21" s="115">
        <f t="shared" si="11"/>
        <v>4</v>
      </c>
      <c r="AQ21" s="115">
        <f t="shared" si="11"/>
        <v>5</v>
      </c>
      <c r="AR21" s="115">
        <f t="shared" si="11"/>
        <v>4</v>
      </c>
      <c r="AS21" s="115">
        <f t="shared" si="11"/>
        <v>2</v>
      </c>
      <c r="AT21" s="115">
        <f t="shared" si="11"/>
        <v>1</v>
      </c>
      <c r="AU21" s="115">
        <f t="shared" si="11"/>
        <v>1</v>
      </c>
      <c r="AV21" s="115">
        <f t="shared" si="11"/>
        <v>0</v>
      </c>
      <c r="AW21" s="115">
        <f t="shared" si="11"/>
        <v>1</v>
      </c>
      <c r="AX21" s="115">
        <f t="shared" si="11"/>
        <v>8</v>
      </c>
      <c r="AY21" s="115">
        <f t="shared" si="11"/>
        <v>1</v>
      </c>
      <c r="AZ21" s="115">
        <f t="shared" si="11"/>
        <v>43</v>
      </c>
      <c r="BA21" s="115">
        <f t="shared" si="11"/>
        <v>28</v>
      </c>
      <c r="BB21" s="115">
        <f t="shared" si="11"/>
        <v>8</v>
      </c>
      <c r="BC21" s="115">
        <f t="shared" si="11"/>
        <v>3</v>
      </c>
      <c r="BD21" s="115">
        <f t="shared" si="11"/>
        <v>2</v>
      </c>
      <c r="BE21" s="115">
        <f t="shared" si="11"/>
        <v>14</v>
      </c>
      <c r="BF21" s="115">
        <f t="shared" si="11"/>
        <v>0</v>
      </c>
      <c r="BG21" s="115">
        <f t="shared" si="11"/>
        <v>0</v>
      </c>
      <c r="BH21" s="115">
        <f t="shared" si="10"/>
        <v>1</v>
      </c>
      <c r="BI21" s="115">
        <f t="shared" si="10"/>
        <v>9</v>
      </c>
      <c r="BJ21" s="115">
        <f t="shared" si="10"/>
        <v>1</v>
      </c>
      <c r="BK21" s="115">
        <f t="shared" si="10"/>
        <v>5</v>
      </c>
      <c r="BL21" s="115">
        <f t="shared" si="10"/>
        <v>0</v>
      </c>
      <c r="BM21" s="115">
        <f t="shared" si="10"/>
        <v>1</v>
      </c>
      <c r="BN21" s="115">
        <f t="shared" si="10"/>
        <v>53</v>
      </c>
      <c r="BO21" s="115">
        <f t="shared" si="10"/>
        <v>51</v>
      </c>
      <c r="BP21" s="115">
        <f t="shared" si="10"/>
        <v>10</v>
      </c>
      <c r="BQ21" s="115">
        <f t="shared" si="10"/>
        <v>14</v>
      </c>
      <c r="BR21" s="115">
        <f t="shared" si="10"/>
        <v>0</v>
      </c>
      <c r="BS21" s="115">
        <f t="shared" si="10"/>
        <v>11</v>
      </c>
      <c r="BT21" s="115">
        <f t="shared" si="10"/>
        <v>9</v>
      </c>
      <c r="BU21" s="115">
        <f t="shared" si="10"/>
        <v>5</v>
      </c>
      <c r="BV21" s="115">
        <f t="shared" si="10"/>
        <v>18</v>
      </c>
      <c r="BW21" s="115">
        <f t="shared" si="10"/>
        <v>4</v>
      </c>
      <c r="BX21" s="115">
        <f t="shared" si="10"/>
        <v>9</v>
      </c>
      <c r="BY21" s="115">
        <f t="shared" ref="BY21:DB21" si="12">SUM(BY4:BY20)</f>
        <v>2</v>
      </c>
      <c r="BZ21" s="115">
        <f t="shared" si="12"/>
        <v>0</v>
      </c>
      <c r="CA21" s="115">
        <f t="shared" si="12"/>
        <v>7</v>
      </c>
      <c r="CB21" s="115">
        <f t="shared" si="12"/>
        <v>14</v>
      </c>
      <c r="CC21" s="115">
        <f t="shared" si="12"/>
        <v>0</v>
      </c>
      <c r="CD21" s="115">
        <f t="shared" si="12"/>
        <v>0</v>
      </c>
      <c r="CE21" s="115">
        <f t="shared" si="12"/>
        <v>0</v>
      </c>
      <c r="CF21" s="118">
        <f t="shared" si="12"/>
        <v>0</v>
      </c>
      <c r="CG21" s="118">
        <f t="shared" si="12"/>
        <v>12</v>
      </c>
      <c r="CH21" s="118">
        <f t="shared" si="12"/>
        <v>6</v>
      </c>
      <c r="CI21" s="118">
        <f t="shared" si="12"/>
        <v>4</v>
      </c>
      <c r="CJ21" s="118">
        <f t="shared" si="12"/>
        <v>4</v>
      </c>
      <c r="CK21" s="118">
        <f t="shared" si="12"/>
        <v>1</v>
      </c>
      <c r="CL21" s="118">
        <f t="shared" si="12"/>
        <v>0</v>
      </c>
      <c r="CM21" s="118">
        <f t="shared" si="12"/>
        <v>1</v>
      </c>
      <c r="CN21" s="118">
        <f t="shared" si="12"/>
        <v>0</v>
      </c>
      <c r="CO21" s="118">
        <f t="shared" si="12"/>
        <v>0</v>
      </c>
      <c r="CP21" s="118">
        <f t="shared" si="12"/>
        <v>1</v>
      </c>
      <c r="CQ21" s="118">
        <f t="shared" si="12"/>
        <v>0</v>
      </c>
      <c r="CR21" s="118">
        <f t="shared" si="12"/>
        <v>0</v>
      </c>
      <c r="CS21" s="118">
        <f t="shared" si="12"/>
        <v>0</v>
      </c>
      <c r="CT21" s="118">
        <f t="shared" si="12"/>
        <v>1</v>
      </c>
      <c r="CU21" s="118">
        <f t="shared" si="12"/>
        <v>1</v>
      </c>
      <c r="CV21" s="118">
        <f t="shared" si="12"/>
        <v>0</v>
      </c>
      <c r="CW21" s="118">
        <f t="shared" si="12"/>
        <v>5</v>
      </c>
      <c r="CX21" s="118">
        <f t="shared" si="12"/>
        <v>0</v>
      </c>
      <c r="CY21" s="118">
        <f t="shared" si="12"/>
        <v>2</v>
      </c>
      <c r="CZ21" s="118">
        <f t="shared" si="12"/>
        <v>1</v>
      </c>
      <c r="DA21" s="118">
        <f t="shared" si="12"/>
        <v>0</v>
      </c>
      <c r="DB21" s="118">
        <f t="shared" si="12"/>
        <v>0</v>
      </c>
    </row>
    <row r="22" spans="1:106" ht="15.75">
      <c r="A22" s="21">
        <v>18</v>
      </c>
      <c r="B22" s="22" t="s">
        <v>120</v>
      </c>
      <c r="C22" s="23">
        <f t="shared" ref="C22:C31" si="13">SUM(L22:DB22)</f>
        <v>9</v>
      </c>
      <c r="D22" s="24">
        <f t="shared" ref="D22:D31" si="14">SUM(L22:AD22)</f>
        <v>2</v>
      </c>
      <c r="E22" s="24">
        <f t="shared" ref="E22:E31" si="15">SUM(AZ22+BA22+BM22)</f>
        <v>0</v>
      </c>
      <c r="F22" s="24">
        <f t="shared" ref="F22:F31" si="16">SUM(BB22+BC22+BD22+BE22+BF22+BI22+BJ22+BK22+BL22+BU22)</f>
        <v>0</v>
      </c>
      <c r="G22" s="24">
        <f t="shared" ref="G22:G31" si="17">SUM(AE22:AT22,BV22:CB22,CF22)</f>
        <v>2</v>
      </c>
      <c r="H22" s="24">
        <f t="shared" ref="H22:H31" si="18">SUM(AY22+BO22+BN22+BP22+BS22+BT22+BQ22)</f>
        <v>2</v>
      </c>
      <c r="I22" s="24">
        <f t="shared" ref="I22:I31" si="19">SUM(AU22+AV22+AW22+BG22+BH22+CC22+CD22+CE22)</f>
        <v>0</v>
      </c>
      <c r="J22" s="24">
        <f t="shared" ref="J22:J31" si="20">SUM(AX22+BR22)</f>
        <v>0</v>
      </c>
      <c r="K22" s="24">
        <f t="shared" ref="K22:K31" si="21">SUM(CG22:DB22)</f>
        <v>3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>
        <v>1</v>
      </c>
      <c r="X22" s="116"/>
      <c r="Y22" s="116"/>
      <c r="Z22" s="116"/>
      <c r="AA22" s="116"/>
      <c r="AB22" s="116"/>
      <c r="AC22" s="116">
        <v>1</v>
      </c>
      <c r="AD22" s="116"/>
      <c r="AE22" s="116"/>
      <c r="AF22" s="116"/>
      <c r="AG22" s="116"/>
      <c r="AH22" s="116"/>
      <c r="AI22" s="116"/>
      <c r="AJ22" s="116"/>
      <c r="AK22" s="116"/>
      <c r="AL22" s="116">
        <v>1</v>
      </c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7"/>
      <c r="BE22" s="117"/>
      <c r="BF22" s="117"/>
      <c r="BG22" s="117"/>
      <c r="BH22" s="117"/>
      <c r="BI22" s="117"/>
      <c r="BJ22" s="117"/>
      <c r="BK22" s="117"/>
      <c r="BL22" s="123"/>
      <c r="BM22" s="117"/>
      <c r="BN22" s="117"/>
      <c r="BO22" s="117"/>
      <c r="BP22" s="117"/>
      <c r="BQ22" s="117">
        <v>1</v>
      </c>
      <c r="BR22" s="117"/>
      <c r="BS22" s="117"/>
      <c r="BT22" s="117">
        <v>1</v>
      </c>
      <c r="BU22" s="117"/>
      <c r="BV22" s="117"/>
      <c r="BW22" s="117"/>
      <c r="BX22" s="117"/>
      <c r="BY22" s="117">
        <v>1</v>
      </c>
      <c r="BZ22" s="117"/>
      <c r="CA22" s="117"/>
      <c r="CB22" s="117"/>
      <c r="CC22" s="117"/>
      <c r="CD22" s="117"/>
      <c r="CE22" s="117"/>
      <c r="CF22" s="117"/>
      <c r="CG22" s="19"/>
      <c r="CH22" s="19"/>
      <c r="CI22" s="19"/>
      <c r="CJ22" s="19">
        <v>1</v>
      </c>
      <c r="CK22" s="19"/>
      <c r="CL22" s="19"/>
      <c r="CM22" s="19"/>
      <c r="CN22" s="19"/>
      <c r="CO22" s="19"/>
      <c r="CP22" s="19">
        <v>1</v>
      </c>
      <c r="CQ22" s="19"/>
      <c r="CR22" s="19"/>
      <c r="CS22" s="19"/>
      <c r="CT22" s="19"/>
      <c r="CU22" s="19"/>
      <c r="CV22" s="19">
        <v>1</v>
      </c>
      <c r="CW22" s="19"/>
      <c r="CX22" s="19"/>
      <c r="CY22" s="19"/>
      <c r="CZ22" s="19"/>
      <c r="DA22" s="19"/>
      <c r="DB22" s="19"/>
    </row>
    <row r="23" spans="1:106" ht="15.75">
      <c r="A23" s="21">
        <v>19</v>
      </c>
      <c r="B23" s="22" t="s">
        <v>121</v>
      </c>
      <c r="C23" s="23">
        <f t="shared" si="13"/>
        <v>7</v>
      </c>
      <c r="D23" s="24">
        <f t="shared" si="14"/>
        <v>0</v>
      </c>
      <c r="E23" s="24">
        <f t="shared" si="15"/>
        <v>0</v>
      </c>
      <c r="F23" s="24">
        <f t="shared" si="16"/>
        <v>0</v>
      </c>
      <c r="G23" s="24">
        <f t="shared" si="17"/>
        <v>4</v>
      </c>
      <c r="H23" s="24">
        <f t="shared" si="18"/>
        <v>2</v>
      </c>
      <c r="I23" s="24">
        <f t="shared" si="19"/>
        <v>1</v>
      </c>
      <c r="J23" s="24">
        <f t="shared" si="20"/>
        <v>0</v>
      </c>
      <c r="K23" s="24">
        <f t="shared" si="21"/>
        <v>0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9"/>
      <c r="BE23" s="19"/>
      <c r="BF23" s="19"/>
      <c r="BG23" s="19"/>
      <c r="BH23" s="19"/>
      <c r="BI23" s="19"/>
      <c r="BJ23" s="19"/>
      <c r="BK23" s="19"/>
      <c r="BL23" s="20"/>
      <c r="BM23" s="19"/>
      <c r="BN23" s="19"/>
      <c r="BO23" s="19"/>
      <c r="BP23" s="19"/>
      <c r="BQ23" s="19"/>
      <c r="BR23" s="19"/>
      <c r="BS23" s="19">
        <v>1</v>
      </c>
      <c r="BT23" s="19">
        <v>1</v>
      </c>
      <c r="BU23" s="19"/>
      <c r="BV23" s="19"/>
      <c r="BW23" s="19"/>
      <c r="BX23" s="19">
        <v>1</v>
      </c>
      <c r="BY23" s="19">
        <v>1</v>
      </c>
      <c r="BZ23" s="19">
        <v>1</v>
      </c>
      <c r="CA23" s="19"/>
      <c r="CB23" s="19">
        <v>1</v>
      </c>
      <c r="CC23" s="19"/>
      <c r="CD23" s="19">
        <v>1</v>
      </c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</row>
    <row r="24" spans="1:106" ht="25.5">
      <c r="A24" s="21">
        <v>20</v>
      </c>
      <c r="B24" s="22" t="s">
        <v>122</v>
      </c>
      <c r="C24" s="23">
        <f t="shared" si="13"/>
        <v>19</v>
      </c>
      <c r="D24" s="24">
        <f t="shared" si="14"/>
        <v>0</v>
      </c>
      <c r="E24" s="24">
        <f t="shared" si="15"/>
        <v>4</v>
      </c>
      <c r="F24" s="24">
        <f t="shared" si="16"/>
        <v>2</v>
      </c>
      <c r="G24" s="24">
        <f t="shared" si="17"/>
        <v>0</v>
      </c>
      <c r="H24" s="24">
        <f t="shared" si="18"/>
        <v>13</v>
      </c>
      <c r="I24" s="24">
        <f t="shared" si="19"/>
        <v>0</v>
      </c>
      <c r="J24" s="24">
        <f t="shared" si="20"/>
        <v>0</v>
      </c>
      <c r="K24" s="24">
        <f>SUM(CG24:DB24)</f>
        <v>0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>
        <v>4</v>
      </c>
      <c r="BA24" s="18"/>
      <c r="BB24" s="18"/>
      <c r="BC24" s="18"/>
      <c r="BD24" s="19"/>
      <c r="BE24" s="19">
        <v>2</v>
      </c>
      <c r="BF24" s="19"/>
      <c r="BG24" s="19"/>
      <c r="BH24" s="19"/>
      <c r="BI24" s="19"/>
      <c r="BJ24" s="19"/>
      <c r="BK24" s="19"/>
      <c r="BL24" s="20"/>
      <c r="BM24" s="19"/>
      <c r="BN24" s="19"/>
      <c r="BO24" s="19">
        <v>10</v>
      </c>
      <c r="BP24" s="19"/>
      <c r="BQ24" s="19">
        <v>1</v>
      </c>
      <c r="BR24" s="19"/>
      <c r="BS24" s="19">
        <v>2</v>
      </c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</row>
    <row r="25" spans="1:106" ht="25.5">
      <c r="A25" s="21">
        <v>21</v>
      </c>
      <c r="B25" s="22" t="s">
        <v>123</v>
      </c>
      <c r="C25" s="23">
        <f t="shared" si="13"/>
        <v>2</v>
      </c>
      <c r="D25" s="24">
        <f>SUM(L25:AD25)</f>
        <v>2</v>
      </c>
      <c r="E25" s="24">
        <f t="shared" si="15"/>
        <v>0</v>
      </c>
      <c r="F25" s="24">
        <f t="shared" si="16"/>
        <v>0</v>
      </c>
      <c r="G25" s="24">
        <f t="shared" si="17"/>
        <v>0</v>
      </c>
      <c r="H25" s="24">
        <f t="shared" si="18"/>
        <v>0</v>
      </c>
      <c r="I25" s="24">
        <f t="shared" si="19"/>
        <v>0</v>
      </c>
      <c r="J25" s="24">
        <f t="shared" si="20"/>
        <v>0</v>
      </c>
      <c r="K25" s="24">
        <f t="shared" si="21"/>
        <v>0</v>
      </c>
      <c r="L25" s="18"/>
      <c r="M25" s="18"/>
      <c r="N25" s="18"/>
      <c r="O25" s="18"/>
      <c r="P25" s="18"/>
      <c r="Q25" s="18"/>
      <c r="R25" s="18"/>
      <c r="S25" s="18">
        <v>1</v>
      </c>
      <c r="T25" s="18"/>
      <c r="U25" s="18"/>
      <c r="V25" s="18"/>
      <c r="W25" s="18"/>
      <c r="X25" s="18"/>
      <c r="Y25" s="18"/>
      <c r="Z25" s="18"/>
      <c r="AA25" s="18">
        <v>1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9"/>
      <c r="BE25" s="19"/>
      <c r="BF25" s="19"/>
      <c r="BG25" s="19"/>
      <c r="BH25" s="19"/>
      <c r="BI25" s="19"/>
      <c r="BJ25" s="19"/>
      <c r="BK25" s="19"/>
      <c r="BL25" s="20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</row>
    <row r="26" spans="1:106" ht="25.5">
      <c r="A26" s="21">
        <v>22</v>
      </c>
      <c r="B26" s="22" t="s">
        <v>124</v>
      </c>
      <c r="C26" s="23">
        <f t="shared" si="13"/>
        <v>8</v>
      </c>
      <c r="D26" s="24">
        <f t="shared" si="14"/>
        <v>0</v>
      </c>
      <c r="E26" s="24">
        <f t="shared" si="15"/>
        <v>3</v>
      </c>
      <c r="F26" s="24">
        <f t="shared" si="16"/>
        <v>0</v>
      </c>
      <c r="G26" s="24">
        <f t="shared" si="17"/>
        <v>3</v>
      </c>
      <c r="H26" s="24">
        <f t="shared" si="18"/>
        <v>2</v>
      </c>
      <c r="I26" s="24">
        <f t="shared" si="19"/>
        <v>0</v>
      </c>
      <c r="J26" s="24">
        <f t="shared" si="20"/>
        <v>0</v>
      </c>
      <c r="K26" s="24">
        <f t="shared" si="21"/>
        <v>0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>
        <v>1</v>
      </c>
      <c r="AL26" s="18"/>
      <c r="AM26" s="18"/>
      <c r="AN26" s="18">
        <v>1</v>
      </c>
      <c r="AO26" s="18"/>
      <c r="AP26" s="18"/>
      <c r="AQ26" s="18"/>
      <c r="AR26" s="18">
        <v>1</v>
      </c>
      <c r="AS26" s="18"/>
      <c r="AT26" s="18"/>
      <c r="AU26" s="18"/>
      <c r="AV26" s="18"/>
      <c r="AW26" s="18"/>
      <c r="AX26" s="18"/>
      <c r="AY26" s="18"/>
      <c r="AZ26" s="18">
        <v>2</v>
      </c>
      <c r="BA26" s="18">
        <v>1</v>
      </c>
      <c r="BB26" s="18"/>
      <c r="BC26" s="18"/>
      <c r="BD26" s="19"/>
      <c r="BE26" s="19"/>
      <c r="BF26" s="19"/>
      <c r="BG26" s="19"/>
      <c r="BH26" s="19"/>
      <c r="BI26" s="19"/>
      <c r="BJ26" s="19">
        <v>0</v>
      </c>
      <c r="BK26" s="19"/>
      <c r="BL26" s="20"/>
      <c r="BM26" s="19"/>
      <c r="BN26" s="19"/>
      <c r="BO26" s="19"/>
      <c r="BP26" s="19"/>
      <c r="BQ26" s="19">
        <v>1</v>
      </c>
      <c r="BR26" s="19"/>
      <c r="BS26" s="19"/>
      <c r="BT26" s="19">
        <v>1</v>
      </c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</row>
    <row r="27" spans="1:106" ht="25.5">
      <c r="A27" s="21">
        <v>23</v>
      </c>
      <c r="B27" s="22" t="s">
        <v>125</v>
      </c>
      <c r="C27" s="23">
        <f t="shared" si="13"/>
        <v>1</v>
      </c>
      <c r="D27" s="24">
        <f t="shared" si="14"/>
        <v>0</v>
      </c>
      <c r="E27" s="24">
        <f t="shared" si="15"/>
        <v>0</v>
      </c>
      <c r="F27" s="24">
        <f t="shared" si="16"/>
        <v>0</v>
      </c>
      <c r="G27" s="24">
        <f t="shared" si="17"/>
        <v>0</v>
      </c>
      <c r="H27" s="24">
        <f t="shared" si="18"/>
        <v>1</v>
      </c>
      <c r="I27" s="24">
        <f t="shared" si="19"/>
        <v>0</v>
      </c>
      <c r="J27" s="24">
        <f t="shared" si="20"/>
        <v>0</v>
      </c>
      <c r="K27" s="24">
        <f t="shared" si="21"/>
        <v>0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9"/>
      <c r="BE27" s="19"/>
      <c r="BF27" s="19"/>
      <c r="BG27" s="19"/>
      <c r="BH27" s="19"/>
      <c r="BI27" s="19"/>
      <c r="BJ27" s="19"/>
      <c r="BK27" s="19"/>
      <c r="BL27" s="20"/>
      <c r="BM27" s="19"/>
      <c r="BN27" s="19"/>
      <c r="BO27" s="19">
        <v>1</v>
      </c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</row>
    <row r="28" spans="1:106" ht="25.5">
      <c r="A28" s="21">
        <v>24</v>
      </c>
      <c r="B28" s="22" t="s">
        <v>126</v>
      </c>
      <c r="C28" s="23">
        <f t="shared" si="13"/>
        <v>19</v>
      </c>
      <c r="D28" s="24">
        <f t="shared" si="14"/>
        <v>0</v>
      </c>
      <c r="E28" s="24">
        <f t="shared" si="15"/>
        <v>9</v>
      </c>
      <c r="F28" s="24">
        <f t="shared" si="16"/>
        <v>0</v>
      </c>
      <c r="G28" s="24">
        <f t="shared" si="17"/>
        <v>7</v>
      </c>
      <c r="H28" s="24">
        <f t="shared" si="18"/>
        <v>3</v>
      </c>
      <c r="I28" s="24">
        <f t="shared" si="19"/>
        <v>0</v>
      </c>
      <c r="J28" s="24">
        <f t="shared" si="20"/>
        <v>0</v>
      </c>
      <c r="K28" s="24">
        <f t="shared" si="21"/>
        <v>0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>
        <v>2</v>
      </c>
      <c r="AJ28" s="18">
        <v>1</v>
      </c>
      <c r="AK28" s="18"/>
      <c r="AL28" s="18"/>
      <c r="AM28" s="18"/>
      <c r="AN28" s="18"/>
      <c r="AO28" s="18"/>
      <c r="AP28" s="18"/>
      <c r="AQ28" s="18"/>
      <c r="AR28" s="18">
        <v>1</v>
      </c>
      <c r="AS28" s="18"/>
      <c r="AT28" s="18"/>
      <c r="AU28" s="18"/>
      <c r="AV28" s="18"/>
      <c r="AW28" s="18"/>
      <c r="AX28" s="18"/>
      <c r="AY28" s="18"/>
      <c r="AZ28" s="18">
        <v>1</v>
      </c>
      <c r="BA28" s="18">
        <v>8</v>
      </c>
      <c r="BB28" s="18"/>
      <c r="BC28" s="18"/>
      <c r="BD28" s="19"/>
      <c r="BE28" s="19"/>
      <c r="BF28" s="19"/>
      <c r="BG28" s="19"/>
      <c r="BH28" s="19"/>
      <c r="BI28" s="19"/>
      <c r="BJ28" s="19"/>
      <c r="BK28" s="19"/>
      <c r="BL28" s="20"/>
      <c r="BM28" s="19"/>
      <c r="BN28" s="19"/>
      <c r="BO28" s="19">
        <v>2</v>
      </c>
      <c r="BP28" s="19"/>
      <c r="BQ28" s="19">
        <v>1</v>
      </c>
      <c r="BR28" s="19"/>
      <c r="BS28" s="19"/>
      <c r="BT28" s="19"/>
      <c r="BU28" s="19"/>
      <c r="BV28" s="19">
        <v>1</v>
      </c>
      <c r="BW28" s="19"/>
      <c r="BX28" s="19">
        <v>1</v>
      </c>
      <c r="BY28" s="19"/>
      <c r="BZ28" s="19">
        <v>1</v>
      </c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</row>
    <row r="29" spans="1:106" ht="25.5">
      <c r="A29" s="21">
        <v>25</v>
      </c>
      <c r="B29" s="22" t="s">
        <v>127</v>
      </c>
      <c r="C29" s="23">
        <f t="shared" si="13"/>
        <v>4</v>
      </c>
      <c r="D29" s="24">
        <f t="shared" si="14"/>
        <v>0</v>
      </c>
      <c r="E29" s="24">
        <f t="shared" si="15"/>
        <v>2</v>
      </c>
      <c r="F29" s="24">
        <f t="shared" si="16"/>
        <v>0</v>
      </c>
      <c r="G29" s="24">
        <f t="shared" si="17"/>
        <v>2</v>
      </c>
      <c r="H29" s="24">
        <f t="shared" si="18"/>
        <v>0</v>
      </c>
      <c r="I29" s="24">
        <f t="shared" si="19"/>
        <v>0</v>
      </c>
      <c r="J29" s="24">
        <f t="shared" si="20"/>
        <v>0</v>
      </c>
      <c r="K29" s="24">
        <f t="shared" si="21"/>
        <v>0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>
        <v>1</v>
      </c>
      <c r="AI29" s="18"/>
      <c r="AJ29" s="18">
        <v>1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>
        <v>2</v>
      </c>
      <c r="BA29" s="18"/>
      <c r="BB29" s="18"/>
      <c r="BC29" s="18"/>
      <c r="BD29" s="19"/>
      <c r="BE29" s="19"/>
      <c r="BF29" s="19"/>
      <c r="BG29" s="19"/>
      <c r="BH29" s="19"/>
      <c r="BI29" s="19"/>
      <c r="BJ29" s="19"/>
      <c r="BK29" s="19"/>
      <c r="BL29" s="20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</row>
    <row r="30" spans="1:106" ht="15.75">
      <c r="A30" s="21">
        <v>26</v>
      </c>
      <c r="B30" s="22" t="s">
        <v>128</v>
      </c>
      <c r="C30" s="23">
        <f t="shared" si="13"/>
        <v>2</v>
      </c>
      <c r="D30" s="24">
        <f t="shared" si="14"/>
        <v>1</v>
      </c>
      <c r="E30" s="24">
        <f t="shared" si="15"/>
        <v>1</v>
      </c>
      <c r="F30" s="24">
        <f t="shared" si="16"/>
        <v>0</v>
      </c>
      <c r="G30" s="24">
        <f t="shared" si="17"/>
        <v>0</v>
      </c>
      <c r="H30" s="24">
        <f t="shared" si="18"/>
        <v>0</v>
      </c>
      <c r="I30" s="24">
        <f t="shared" si="19"/>
        <v>0</v>
      </c>
      <c r="J30" s="24">
        <f t="shared" si="20"/>
        <v>0</v>
      </c>
      <c r="K30" s="24">
        <f t="shared" si="21"/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>
        <v>1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>
        <v>0</v>
      </c>
      <c r="AV30" s="18"/>
      <c r="AW30" s="18"/>
      <c r="AX30" s="18"/>
      <c r="AY30" s="18"/>
      <c r="AZ30" s="18">
        <v>1</v>
      </c>
      <c r="BA30" s="18"/>
      <c r="BB30" s="18"/>
      <c r="BC30" s="18"/>
      <c r="BD30" s="19"/>
      <c r="BE30" s="19"/>
      <c r="BF30" s="19"/>
      <c r="BG30" s="19"/>
      <c r="BH30" s="19"/>
      <c r="BI30" s="19"/>
      <c r="BJ30" s="19"/>
      <c r="BK30" s="19"/>
      <c r="BL30" s="20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</row>
    <row r="31" spans="1:106" ht="16.5" thickBot="1">
      <c r="A31" s="21">
        <v>27</v>
      </c>
      <c r="B31" s="22" t="s">
        <v>129</v>
      </c>
      <c r="C31" s="23">
        <f t="shared" si="13"/>
        <v>22</v>
      </c>
      <c r="D31" s="24">
        <f t="shared" si="14"/>
        <v>1</v>
      </c>
      <c r="E31" s="24">
        <f t="shared" si="15"/>
        <v>4</v>
      </c>
      <c r="F31" s="24">
        <f t="shared" si="16"/>
        <v>3</v>
      </c>
      <c r="G31" s="24">
        <f t="shared" si="17"/>
        <v>4</v>
      </c>
      <c r="H31" s="24">
        <f t="shared" si="18"/>
        <v>10</v>
      </c>
      <c r="I31" s="24">
        <f t="shared" si="19"/>
        <v>0</v>
      </c>
      <c r="J31" s="24">
        <f t="shared" si="20"/>
        <v>0</v>
      </c>
      <c r="K31" s="24">
        <f t="shared" si="21"/>
        <v>0</v>
      </c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>
        <v>1</v>
      </c>
      <c r="Z31" s="112"/>
      <c r="AA31" s="112"/>
      <c r="AB31" s="112"/>
      <c r="AC31" s="112"/>
      <c r="AD31" s="112"/>
      <c r="AE31" s="112"/>
      <c r="AF31" s="112"/>
      <c r="AG31" s="112"/>
      <c r="AH31" s="112">
        <v>1</v>
      </c>
      <c r="AI31" s="112"/>
      <c r="AJ31" s="112"/>
      <c r="AK31" s="112"/>
      <c r="AL31" s="112"/>
      <c r="AM31" s="112"/>
      <c r="AN31" s="112">
        <v>2</v>
      </c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>
        <v>2</v>
      </c>
      <c r="BA31" s="112">
        <v>2</v>
      </c>
      <c r="BB31" s="112"/>
      <c r="BC31" s="112">
        <v>2</v>
      </c>
      <c r="BD31" s="113"/>
      <c r="BE31" s="113">
        <v>1</v>
      </c>
      <c r="BF31" s="113"/>
      <c r="BG31" s="113"/>
      <c r="BH31" s="113"/>
      <c r="BI31" s="113"/>
      <c r="BJ31" s="113"/>
      <c r="BK31" s="113"/>
      <c r="BL31" s="122"/>
      <c r="BM31" s="113"/>
      <c r="BN31" s="113"/>
      <c r="BO31" s="113">
        <v>2</v>
      </c>
      <c r="BP31" s="113"/>
      <c r="BQ31" s="113">
        <v>8</v>
      </c>
      <c r="BR31" s="113"/>
      <c r="BS31" s="113"/>
      <c r="BT31" s="113"/>
      <c r="BU31" s="113"/>
      <c r="BV31" s="113"/>
      <c r="BW31" s="113"/>
      <c r="BX31" s="113">
        <v>1</v>
      </c>
      <c r="BY31" s="113"/>
      <c r="BZ31" s="113"/>
      <c r="CA31" s="113"/>
      <c r="CB31" s="113"/>
      <c r="CC31" s="113"/>
      <c r="CD31" s="113"/>
      <c r="CE31" s="113"/>
      <c r="CF31" s="113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</row>
    <row r="32" spans="1:106" s="41" customFormat="1" ht="27.75" thickBot="1">
      <c r="A32" s="36"/>
      <c r="B32" s="37" t="s">
        <v>130</v>
      </c>
      <c r="C32" s="31">
        <f>SUM(C22:C31)</f>
        <v>93</v>
      </c>
      <c r="D32" s="38">
        <f>SUM(D22:D31)</f>
        <v>6</v>
      </c>
      <c r="E32" s="38">
        <f t="shared" ref="E32:J32" si="22">SUM(E22:E31)</f>
        <v>23</v>
      </c>
      <c r="F32" s="38">
        <f>SUM(F22:F31)</f>
        <v>5</v>
      </c>
      <c r="G32" s="38">
        <f t="shared" si="22"/>
        <v>22</v>
      </c>
      <c r="H32" s="38">
        <f t="shared" si="22"/>
        <v>33</v>
      </c>
      <c r="I32" s="38">
        <f>SUM(I22:I31)</f>
        <v>1</v>
      </c>
      <c r="J32" s="38">
        <f t="shared" si="22"/>
        <v>0</v>
      </c>
      <c r="K32" s="101">
        <f>SUM(K22:K31)</f>
        <v>3</v>
      </c>
      <c r="L32" s="114">
        <f>SUM(L22:L31)</f>
        <v>0</v>
      </c>
      <c r="M32" s="115">
        <f t="shared" ref="M32:BX32" si="23">SUM(M22:M31)</f>
        <v>0</v>
      </c>
      <c r="N32" s="115">
        <f t="shared" si="23"/>
        <v>0</v>
      </c>
      <c r="O32" s="115">
        <f t="shared" si="23"/>
        <v>0</v>
      </c>
      <c r="P32" s="115">
        <f t="shared" si="23"/>
        <v>0</v>
      </c>
      <c r="Q32" s="115">
        <f t="shared" si="23"/>
        <v>0</v>
      </c>
      <c r="R32" s="115">
        <f t="shared" si="23"/>
        <v>0</v>
      </c>
      <c r="S32" s="115">
        <f t="shared" si="23"/>
        <v>1</v>
      </c>
      <c r="T32" s="115">
        <f t="shared" si="23"/>
        <v>0</v>
      </c>
      <c r="U32" s="115">
        <f t="shared" si="23"/>
        <v>0</v>
      </c>
      <c r="V32" s="115">
        <f t="shared" si="23"/>
        <v>0</v>
      </c>
      <c r="W32" s="115">
        <f t="shared" si="23"/>
        <v>1</v>
      </c>
      <c r="X32" s="115">
        <f t="shared" si="23"/>
        <v>0</v>
      </c>
      <c r="Y32" s="115">
        <f t="shared" si="23"/>
        <v>2</v>
      </c>
      <c r="Z32" s="115">
        <f t="shared" si="23"/>
        <v>0</v>
      </c>
      <c r="AA32" s="115">
        <f t="shared" si="23"/>
        <v>1</v>
      </c>
      <c r="AB32" s="115">
        <f t="shared" si="23"/>
        <v>0</v>
      </c>
      <c r="AC32" s="115">
        <f t="shared" si="23"/>
        <v>1</v>
      </c>
      <c r="AD32" s="115">
        <f t="shared" si="23"/>
        <v>0</v>
      </c>
      <c r="AE32" s="115">
        <f t="shared" si="23"/>
        <v>0</v>
      </c>
      <c r="AF32" s="115">
        <f t="shared" si="23"/>
        <v>0</v>
      </c>
      <c r="AG32" s="115">
        <f t="shared" si="23"/>
        <v>0</v>
      </c>
      <c r="AH32" s="115">
        <f t="shared" si="23"/>
        <v>2</v>
      </c>
      <c r="AI32" s="115">
        <f t="shared" si="23"/>
        <v>2</v>
      </c>
      <c r="AJ32" s="115">
        <f t="shared" si="23"/>
        <v>2</v>
      </c>
      <c r="AK32" s="115">
        <f t="shared" si="23"/>
        <v>1</v>
      </c>
      <c r="AL32" s="115">
        <f t="shared" si="23"/>
        <v>1</v>
      </c>
      <c r="AM32" s="115">
        <f t="shared" si="23"/>
        <v>0</v>
      </c>
      <c r="AN32" s="115">
        <f t="shared" si="23"/>
        <v>3</v>
      </c>
      <c r="AO32" s="115">
        <f t="shared" si="23"/>
        <v>0</v>
      </c>
      <c r="AP32" s="115">
        <f t="shared" si="23"/>
        <v>0</v>
      </c>
      <c r="AQ32" s="115">
        <f t="shared" si="23"/>
        <v>0</v>
      </c>
      <c r="AR32" s="115">
        <f t="shared" si="23"/>
        <v>2</v>
      </c>
      <c r="AS32" s="115">
        <f t="shared" si="23"/>
        <v>0</v>
      </c>
      <c r="AT32" s="115">
        <f t="shared" si="23"/>
        <v>0</v>
      </c>
      <c r="AU32" s="115">
        <f t="shared" si="23"/>
        <v>0</v>
      </c>
      <c r="AV32" s="115">
        <f t="shared" si="23"/>
        <v>0</v>
      </c>
      <c r="AW32" s="115">
        <f t="shared" si="23"/>
        <v>0</v>
      </c>
      <c r="AX32" s="115">
        <f t="shared" si="23"/>
        <v>0</v>
      </c>
      <c r="AY32" s="115">
        <f t="shared" si="23"/>
        <v>0</v>
      </c>
      <c r="AZ32" s="115">
        <f t="shared" si="23"/>
        <v>12</v>
      </c>
      <c r="BA32" s="115">
        <f t="shared" si="23"/>
        <v>11</v>
      </c>
      <c r="BB32" s="115">
        <f t="shared" si="23"/>
        <v>0</v>
      </c>
      <c r="BC32" s="115">
        <f t="shared" si="23"/>
        <v>2</v>
      </c>
      <c r="BD32" s="115">
        <f t="shared" si="23"/>
        <v>0</v>
      </c>
      <c r="BE32" s="115">
        <f t="shared" si="23"/>
        <v>3</v>
      </c>
      <c r="BF32" s="115">
        <f t="shared" si="23"/>
        <v>0</v>
      </c>
      <c r="BG32" s="115">
        <f t="shared" si="23"/>
        <v>0</v>
      </c>
      <c r="BH32" s="115">
        <f t="shared" si="23"/>
        <v>0</v>
      </c>
      <c r="BI32" s="115">
        <f t="shared" si="23"/>
        <v>0</v>
      </c>
      <c r="BJ32" s="115">
        <f t="shared" si="23"/>
        <v>0</v>
      </c>
      <c r="BK32" s="115">
        <f t="shared" si="23"/>
        <v>0</v>
      </c>
      <c r="BL32" s="115">
        <f t="shared" si="23"/>
        <v>0</v>
      </c>
      <c r="BM32" s="115">
        <f t="shared" si="23"/>
        <v>0</v>
      </c>
      <c r="BN32" s="115">
        <f t="shared" si="23"/>
        <v>0</v>
      </c>
      <c r="BO32" s="115">
        <f t="shared" si="23"/>
        <v>15</v>
      </c>
      <c r="BP32" s="115">
        <f t="shared" si="23"/>
        <v>0</v>
      </c>
      <c r="BQ32" s="115">
        <f t="shared" si="23"/>
        <v>12</v>
      </c>
      <c r="BR32" s="115">
        <f t="shared" si="23"/>
        <v>0</v>
      </c>
      <c r="BS32" s="115">
        <f t="shared" si="23"/>
        <v>3</v>
      </c>
      <c r="BT32" s="115">
        <f t="shared" si="23"/>
        <v>3</v>
      </c>
      <c r="BU32" s="115">
        <f t="shared" si="23"/>
        <v>0</v>
      </c>
      <c r="BV32" s="115">
        <f t="shared" si="23"/>
        <v>1</v>
      </c>
      <c r="BW32" s="115">
        <f t="shared" si="23"/>
        <v>0</v>
      </c>
      <c r="BX32" s="115">
        <f t="shared" si="23"/>
        <v>3</v>
      </c>
      <c r="BY32" s="115">
        <f t="shared" ref="BY32:DB32" si="24">SUM(BY22:BY31)</f>
        <v>2</v>
      </c>
      <c r="BZ32" s="115">
        <f t="shared" si="24"/>
        <v>2</v>
      </c>
      <c r="CA32" s="115">
        <f t="shared" si="24"/>
        <v>0</v>
      </c>
      <c r="CB32" s="115">
        <f t="shared" si="24"/>
        <v>1</v>
      </c>
      <c r="CC32" s="115">
        <f t="shared" si="24"/>
        <v>0</v>
      </c>
      <c r="CD32" s="115">
        <f t="shared" si="24"/>
        <v>1</v>
      </c>
      <c r="CE32" s="115">
        <f t="shared" si="24"/>
        <v>0</v>
      </c>
      <c r="CF32" s="118">
        <f t="shared" si="24"/>
        <v>0</v>
      </c>
      <c r="CG32" s="118">
        <f t="shared" si="24"/>
        <v>0</v>
      </c>
      <c r="CH32" s="118">
        <f t="shared" si="24"/>
        <v>0</v>
      </c>
      <c r="CI32" s="118">
        <f t="shared" si="24"/>
        <v>0</v>
      </c>
      <c r="CJ32" s="118">
        <f t="shared" si="24"/>
        <v>1</v>
      </c>
      <c r="CK32" s="118">
        <f t="shared" si="24"/>
        <v>0</v>
      </c>
      <c r="CL32" s="118">
        <f t="shared" si="24"/>
        <v>0</v>
      </c>
      <c r="CM32" s="118">
        <f t="shared" si="24"/>
        <v>0</v>
      </c>
      <c r="CN32" s="118">
        <f t="shared" si="24"/>
        <v>0</v>
      </c>
      <c r="CO32" s="118">
        <f t="shared" si="24"/>
        <v>0</v>
      </c>
      <c r="CP32" s="118">
        <f t="shared" si="24"/>
        <v>1</v>
      </c>
      <c r="CQ32" s="118">
        <f t="shared" si="24"/>
        <v>0</v>
      </c>
      <c r="CR32" s="118">
        <f t="shared" si="24"/>
        <v>0</v>
      </c>
      <c r="CS32" s="118">
        <f t="shared" si="24"/>
        <v>0</v>
      </c>
      <c r="CT32" s="118">
        <f t="shared" si="24"/>
        <v>0</v>
      </c>
      <c r="CU32" s="118">
        <f t="shared" si="24"/>
        <v>0</v>
      </c>
      <c r="CV32" s="118">
        <f t="shared" si="24"/>
        <v>1</v>
      </c>
      <c r="CW32" s="118">
        <f t="shared" si="24"/>
        <v>0</v>
      </c>
      <c r="CX32" s="118">
        <f t="shared" si="24"/>
        <v>0</v>
      </c>
      <c r="CY32" s="118">
        <f t="shared" si="24"/>
        <v>0</v>
      </c>
      <c r="CZ32" s="118">
        <f t="shared" si="24"/>
        <v>0</v>
      </c>
      <c r="DA32" s="118">
        <f t="shared" si="24"/>
        <v>0</v>
      </c>
      <c r="DB32" s="118">
        <f t="shared" si="24"/>
        <v>0</v>
      </c>
    </row>
    <row r="33" spans="1:106" ht="15.75">
      <c r="A33" s="21">
        <v>28</v>
      </c>
      <c r="B33" s="22" t="s">
        <v>131</v>
      </c>
      <c r="C33" s="23">
        <f t="shared" ref="C33:C36" si="25">SUM(L33:DB33)</f>
        <v>10</v>
      </c>
      <c r="D33" s="24">
        <f t="shared" ref="D33:D36" si="26">SUM(L33:AD33)</f>
        <v>4</v>
      </c>
      <c r="E33" s="24">
        <f t="shared" ref="E33:E36" si="27">SUM(AZ33+BA33+BM33)</f>
        <v>0</v>
      </c>
      <c r="F33" s="24">
        <f>SUM(BB33+BC33+BD33+BE33+BF33+BI33+BJ33+BK33+BL33+BU33)</f>
        <v>2</v>
      </c>
      <c r="G33" s="24">
        <f>SUM(AE33:AT33,BV33:CB33,CF33)</f>
        <v>0</v>
      </c>
      <c r="H33" s="24">
        <f t="shared" ref="H33:H36" si="28">SUM(AY33+BO33+BN33+BP33+BS33+BT33+BQ33)</f>
        <v>3</v>
      </c>
      <c r="I33" s="24">
        <f>SUM(AU33+AV33+AW33+BG33+BH33+CC33+CD33+CE33)</f>
        <v>0</v>
      </c>
      <c r="J33" s="24">
        <f t="shared" ref="J33:J36" si="29">SUM(AX33+BR33)</f>
        <v>1</v>
      </c>
      <c r="K33" s="24">
        <f t="shared" ref="K33:K36" si="30">SUM(CG33:DB33)</f>
        <v>0</v>
      </c>
      <c r="L33" s="116"/>
      <c r="M33" s="116">
        <v>1</v>
      </c>
      <c r="N33" s="116">
        <v>1</v>
      </c>
      <c r="O33" s="116"/>
      <c r="P33" s="116"/>
      <c r="Q33" s="116"/>
      <c r="R33" s="116"/>
      <c r="S33" s="116">
        <v>1</v>
      </c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>
        <v>1</v>
      </c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7"/>
      <c r="BE33" s="117">
        <v>2</v>
      </c>
      <c r="BF33" s="117"/>
      <c r="BG33" s="117"/>
      <c r="BH33" s="117"/>
      <c r="BI33" s="117"/>
      <c r="BJ33" s="117"/>
      <c r="BK33" s="117"/>
      <c r="BL33" s="123"/>
      <c r="BM33" s="117"/>
      <c r="BN33" s="117"/>
      <c r="BO33" s="117">
        <v>2</v>
      </c>
      <c r="BP33" s="117">
        <v>1</v>
      </c>
      <c r="BQ33" s="117"/>
      <c r="BR33" s="117">
        <v>1</v>
      </c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</row>
    <row r="34" spans="1:106" ht="15.75">
      <c r="A34" s="21">
        <v>29</v>
      </c>
      <c r="B34" s="22" t="s">
        <v>132</v>
      </c>
      <c r="C34" s="23">
        <f t="shared" si="25"/>
        <v>2</v>
      </c>
      <c r="D34" s="24">
        <f t="shared" si="26"/>
        <v>1</v>
      </c>
      <c r="E34" s="24">
        <f t="shared" si="27"/>
        <v>1</v>
      </c>
      <c r="F34" s="24">
        <f>SUM(BB34+BC34+BD34+BE34+BF34+BI34+BJ34+BK34+BL34+BU34)</f>
        <v>0</v>
      </c>
      <c r="G34" s="24">
        <f>SUM(AE34:AT34,BV34:CB34,CF34)</f>
        <v>0</v>
      </c>
      <c r="H34" s="24">
        <f t="shared" si="28"/>
        <v>0</v>
      </c>
      <c r="I34" s="24">
        <f>SUM(AU34+AV34+AW34+BG34+BH34+CC34+CD34+CE34)</f>
        <v>0</v>
      </c>
      <c r="J34" s="24">
        <f t="shared" si="29"/>
        <v>0</v>
      </c>
      <c r="K34" s="24">
        <f t="shared" si="30"/>
        <v>0</v>
      </c>
      <c r="L34" s="18"/>
      <c r="M34" s="18"/>
      <c r="N34" s="18"/>
      <c r="O34" s="18"/>
      <c r="P34" s="18"/>
      <c r="Q34" s="18"/>
      <c r="R34" s="18"/>
      <c r="S34" s="18"/>
      <c r="T34" s="18">
        <v>1</v>
      </c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>
        <v>1</v>
      </c>
      <c r="BB34" s="18"/>
      <c r="BC34" s="18"/>
      <c r="BD34" s="19"/>
      <c r="BE34" s="19"/>
      <c r="BF34" s="19"/>
      <c r="BG34" s="19"/>
      <c r="BH34" s="19"/>
      <c r="BI34" s="19"/>
      <c r="BJ34" s="19"/>
      <c r="BK34" s="19"/>
      <c r="BL34" s="20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</row>
    <row r="35" spans="1:106" ht="15.75">
      <c r="A35" s="21">
        <v>30</v>
      </c>
      <c r="B35" s="22" t="s">
        <v>133</v>
      </c>
      <c r="C35" s="23">
        <f t="shared" si="25"/>
        <v>0</v>
      </c>
      <c r="D35" s="24">
        <f t="shared" si="26"/>
        <v>0</v>
      </c>
      <c r="E35" s="24">
        <f t="shared" si="27"/>
        <v>0</v>
      </c>
      <c r="F35" s="24">
        <f>SUM(BB35+BC35+BD35+BE35+BF35+BI35+BJ35+BK35+BL35+BU35)</f>
        <v>0</v>
      </c>
      <c r="G35" s="24">
        <f>SUM(AE35:AT35,BV35:CB35,CF35)</f>
        <v>0</v>
      </c>
      <c r="H35" s="24">
        <f t="shared" si="28"/>
        <v>0</v>
      </c>
      <c r="I35" s="24">
        <f>SUM(AU35+AV35+AW35+BG35+BH35+CC35+CD35+CE35)</f>
        <v>0</v>
      </c>
      <c r="J35" s="24">
        <f t="shared" si="29"/>
        <v>0</v>
      </c>
      <c r="K35" s="24">
        <f t="shared" si="30"/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9"/>
      <c r="BE35" s="19"/>
      <c r="BF35" s="19"/>
      <c r="BG35" s="19"/>
      <c r="BH35" s="19"/>
      <c r="BI35" s="19"/>
      <c r="BJ35" s="19"/>
      <c r="BK35" s="19"/>
      <c r="BL35" s="20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</row>
    <row r="36" spans="1:106" ht="16.5" thickBot="1">
      <c r="A36" s="21">
        <v>31</v>
      </c>
      <c r="B36" s="22" t="s">
        <v>134</v>
      </c>
      <c r="C36" s="23">
        <f t="shared" si="25"/>
        <v>0</v>
      </c>
      <c r="D36" s="24">
        <f t="shared" si="26"/>
        <v>0</v>
      </c>
      <c r="E36" s="24">
        <f t="shared" si="27"/>
        <v>0</v>
      </c>
      <c r="F36" s="24">
        <f>SUM(BB36+BC36+BD36+BE36+BF36+BI36+BJ36+BK36+BL36+BU36)</f>
        <v>0</v>
      </c>
      <c r="G36" s="24">
        <f>SUM(AE36:AT36,BV36:CB36,CF36)</f>
        <v>0</v>
      </c>
      <c r="H36" s="24">
        <f t="shared" si="28"/>
        <v>0</v>
      </c>
      <c r="I36" s="24">
        <f>SUM(AU36+AV36+AW36+BG36+BH36+CC36+CD36+CE36)</f>
        <v>0</v>
      </c>
      <c r="J36" s="24">
        <f t="shared" si="29"/>
        <v>0</v>
      </c>
      <c r="K36" s="24">
        <f t="shared" si="30"/>
        <v>0</v>
      </c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3"/>
      <c r="BE36" s="113"/>
      <c r="BF36" s="113"/>
      <c r="BG36" s="113"/>
      <c r="BH36" s="113"/>
      <c r="BI36" s="113"/>
      <c r="BJ36" s="113"/>
      <c r="BK36" s="113"/>
      <c r="BL36" s="122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</row>
    <row r="37" spans="1:106" s="41" customFormat="1" ht="41.25" thickBot="1">
      <c r="A37" s="36"/>
      <c r="B37" s="37" t="s">
        <v>135</v>
      </c>
      <c r="C37" s="31">
        <f>SUM(C33:C36)</f>
        <v>12</v>
      </c>
      <c r="D37" s="38">
        <f>SUM(D33:D36)</f>
        <v>5</v>
      </c>
      <c r="E37" s="38">
        <f t="shared" ref="E37:J37" si="31">SUM(E33:E36)</f>
        <v>1</v>
      </c>
      <c r="F37" s="38">
        <f t="shared" si="31"/>
        <v>2</v>
      </c>
      <c r="G37" s="38">
        <f t="shared" si="31"/>
        <v>0</v>
      </c>
      <c r="H37" s="38">
        <f t="shared" si="31"/>
        <v>3</v>
      </c>
      <c r="I37" s="38">
        <f t="shared" si="31"/>
        <v>0</v>
      </c>
      <c r="J37" s="38">
        <f t="shared" si="31"/>
        <v>1</v>
      </c>
      <c r="K37" s="101">
        <f>SUM(K33:K36)</f>
        <v>0</v>
      </c>
      <c r="L37" s="114">
        <f>SUM(L33:L36)</f>
        <v>0</v>
      </c>
      <c r="M37" s="115">
        <f t="shared" ref="M37:BX37" si="32">SUM(M33:M36)</f>
        <v>1</v>
      </c>
      <c r="N37" s="115">
        <f t="shared" si="32"/>
        <v>1</v>
      </c>
      <c r="O37" s="115">
        <f t="shared" si="32"/>
        <v>0</v>
      </c>
      <c r="P37" s="115">
        <f t="shared" si="32"/>
        <v>0</v>
      </c>
      <c r="Q37" s="115">
        <f t="shared" si="32"/>
        <v>0</v>
      </c>
      <c r="R37" s="115">
        <f t="shared" si="32"/>
        <v>0</v>
      </c>
      <c r="S37" s="115">
        <f t="shared" si="32"/>
        <v>1</v>
      </c>
      <c r="T37" s="115">
        <f>SUM(T33:T36)</f>
        <v>1</v>
      </c>
      <c r="U37" s="115">
        <f t="shared" si="32"/>
        <v>0</v>
      </c>
      <c r="V37" s="115">
        <f t="shared" si="32"/>
        <v>0</v>
      </c>
      <c r="W37" s="115">
        <f>SUM(W33:W36)</f>
        <v>0</v>
      </c>
      <c r="X37" s="115">
        <f t="shared" si="32"/>
        <v>0</v>
      </c>
      <c r="Y37" s="115">
        <f t="shared" si="32"/>
        <v>0</v>
      </c>
      <c r="Z37" s="115">
        <f t="shared" si="32"/>
        <v>0</v>
      </c>
      <c r="AA37" s="115">
        <f t="shared" si="32"/>
        <v>0</v>
      </c>
      <c r="AB37" s="115">
        <f t="shared" si="32"/>
        <v>0</v>
      </c>
      <c r="AC37" s="115">
        <f t="shared" si="32"/>
        <v>0</v>
      </c>
      <c r="AD37" s="115">
        <f t="shared" si="32"/>
        <v>1</v>
      </c>
      <c r="AE37" s="115">
        <f>SUM(AE33:AE36)</f>
        <v>0</v>
      </c>
      <c r="AF37" s="115">
        <f t="shared" si="32"/>
        <v>0</v>
      </c>
      <c r="AG37" s="115">
        <f t="shared" si="32"/>
        <v>0</v>
      </c>
      <c r="AH37" s="115">
        <f t="shared" si="32"/>
        <v>0</v>
      </c>
      <c r="AI37" s="115">
        <f t="shared" si="32"/>
        <v>0</v>
      </c>
      <c r="AJ37" s="115">
        <f t="shared" si="32"/>
        <v>0</v>
      </c>
      <c r="AK37" s="115">
        <f t="shared" si="32"/>
        <v>0</v>
      </c>
      <c r="AL37" s="115">
        <f t="shared" si="32"/>
        <v>0</v>
      </c>
      <c r="AM37" s="115">
        <f t="shared" si="32"/>
        <v>0</v>
      </c>
      <c r="AN37" s="115">
        <f t="shared" si="32"/>
        <v>0</v>
      </c>
      <c r="AO37" s="115">
        <f t="shared" si="32"/>
        <v>0</v>
      </c>
      <c r="AP37" s="115">
        <f t="shared" si="32"/>
        <v>0</v>
      </c>
      <c r="AQ37" s="115">
        <f>SUM(AQ33:AQ36)</f>
        <v>0</v>
      </c>
      <c r="AR37" s="115">
        <f t="shared" si="32"/>
        <v>0</v>
      </c>
      <c r="AS37" s="115">
        <f t="shared" si="32"/>
        <v>0</v>
      </c>
      <c r="AT37" s="115">
        <f t="shared" si="32"/>
        <v>0</v>
      </c>
      <c r="AU37" s="115">
        <f t="shared" si="32"/>
        <v>0</v>
      </c>
      <c r="AV37" s="115">
        <f t="shared" si="32"/>
        <v>0</v>
      </c>
      <c r="AW37" s="115">
        <f t="shared" si="32"/>
        <v>0</v>
      </c>
      <c r="AX37" s="115">
        <f t="shared" si="32"/>
        <v>0</v>
      </c>
      <c r="AY37" s="115">
        <f t="shared" si="32"/>
        <v>0</v>
      </c>
      <c r="AZ37" s="115">
        <f t="shared" si="32"/>
        <v>0</v>
      </c>
      <c r="BA37" s="115">
        <f t="shared" si="32"/>
        <v>1</v>
      </c>
      <c r="BB37" s="115">
        <f t="shared" si="32"/>
        <v>0</v>
      </c>
      <c r="BC37" s="115">
        <f t="shared" si="32"/>
        <v>0</v>
      </c>
      <c r="BD37" s="115">
        <f t="shared" si="32"/>
        <v>0</v>
      </c>
      <c r="BE37" s="115">
        <f t="shared" si="32"/>
        <v>2</v>
      </c>
      <c r="BF37" s="115">
        <f t="shared" si="32"/>
        <v>0</v>
      </c>
      <c r="BG37" s="115">
        <f t="shared" si="32"/>
        <v>0</v>
      </c>
      <c r="BH37" s="115">
        <f t="shared" si="32"/>
        <v>0</v>
      </c>
      <c r="BI37" s="115">
        <f t="shared" si="32"/>
        <v>0</v>
      </c>
      <c r="BJ37" s="115">
        <f t="shared" si="32"/>
        <v>0</v>
      </c>
      <c r="BK37" s="115">
        <f t="shared" si="32"/>
        <v>0</v>
      </c>
      <c r="BL37" s="115">
        <f t="shared" si="32"/>
        <v>0</v>
      </c>
      <c r="BM37" s="115">
        <f t="shared" si="32"/>
        <v>0</v>
      </c>
      <c r="BN37" s="115">
        <f t="shared" si="32"/>
        <v>0</v>
      </c>
      <c r="BO37" s="115">
        <f t="shared" si="32"/>
        <v>2</v>
      </c>
      <c r="BP37" s="115">
        <f t="shared" si="32"/>
        <v>1</v>
      </c>
      <c r="BQ37" s="115">
        <f t="shared" si="32"/>
        <v>0</v>
      </c>
      <c r="BR37" s="115">
        <f t="shared" si="32"/>
        <v>1</v>
      </c>
      <c r="BS37" s="115">
        <f t="shared" si="32"/>
        <v>0</v>
      </c>
      <c r="BT37" s="115">
        <f t="shared" si="32"/>
        <v>0</v>
      </c>
      <c r="BU37" s="115">
        <f t="shared" si="32"/>
        <v>0</v>
      </c>
      <c r="BV37" s="115">
        <f t="shared" si="32"/>
        <v>0</v>
      </c>
      <c r="BW37" s="115">
        <f t="shared" si="32"/>
        <v>0</v>
      </c>
      <c r="BX37" s="115">
        <f t="shared" si="32"/>
        <v>0</v>
      </c>
      <c r="BY37" s="115">
        <f t="shared" ref="BY37:CD37" si="33">SUM(BY33:BY36)</f>
        <v>0</v>
      </c>
      <c r="BZ37" s="115">
        <f t="shared" si="33"/>
        <v>0</v>
      </c>
      <c r="CA37" s="115">
        <f t="shared" si="33"/>
        <v>0</v>
      </c>
      <c r="CB37" s="115">
        <f t="shared" si="33"/>
        <v>0</v>
      </c>
      <c r="CC37" s="115">
        <f t="shared" si="33"/>
        <v>0</v>
      </c>
      <c r="CD37" s="115">
        <f t="shared" si="33"/>
        <v>0</v>
      </c>
      <c r="CE37" s="115">
        <f>SUM(CE33:CE36)</f>
        <v>0</v>
      </c>
      <c r="CF37" s="118">
        <f>SUM(CF33:CF36)</f>
        <v>0</v>
      </c>
      <c r="CG37" s="118">
        <f t="shared" ref="CG37:DB37" si="34">SUM(CG33:CG36)</f>
        <v>0</v>
      </c>
      <c r="CH37" s="118">
        <f t="shared" si="34"/>
        <v>0</v>
      </c>
      <c r="CI37" s="118">
        <f t="shared" si="34"/>
        <v>0</v>
      </c>
      <c r="CJ37" s="118">
        <f t="shared" si="34"/>
        <v>0</v>
      </c>
      <c r="CK37" s="118">
        <f t="shared" si="34"/>
        <v>0</v>
      </c>
      <c r="CL37" s="118">
        <f t="shared" si="34"/>
        <v>0</v>
      </c>
      <c r="CM37" s="118">
        <f t="shared" si="34"/>
        <v>0</v>
      </c>
      <c r="CN37" s="118">
        <f t="shared" si="34"/>
        <v>0</v>
      </c>
      <c r="CO37" s="118">
        <f t="shared" si="34"/>
        <v>0</v>
      </c>
      <c r="CP37" s="118">
        <f t="shared" si="34"/>
        <v>0</v>
      </c>
      <c r="CQ37" s="118">
        <f t="shared" si="34"/>
        <v>0</v>
      </c>
      <c r="CR37" s="118">
        <f t="shared" si="34"/>
        <v>0</v>
      </c>
      <c r="CS37" s="118">
        <f t="shared" si="34"/>
        <v>0</v>
      </c>
      <c r="CT37" s="118">
        <f t="shared" si="34"/>
        <v>0</v>
      </c>
      <c r="CU37" s="118">
        <f t="shared" si="34"/>
        <v>0</v>
      </c>
      <c r="CV37" s="118">
        <f t="shared" si="34"/>
        <v>0</v>
      </c>
      <c r="CW37" s="118">
        <f t="shared" si="34"/>
        <v>0</v>
      </c>
      <c r="CX37" s="118">
        <f t="shared" si="34"/>
        <v>0</v>
      </c>
      <c r="CY37" s="118">
        <f t="shared" si="34"/>
        <v>0</v>
      </c>
      <c r="CZ37" s="118">
        <f t="shared" si="34"/>
        <v>0</v>
      </c>
      <c r="DA37" s="118">
        <f t="shared" si="34"/>
        <v>0</v>
      </c>
      <c r="DB37" s="118">
        <f t="shared" si="34"/>
        <v>0</v>
      </c>
    </row>
    <row r="38" spans="1:106" s="41" customFormat="1" ht="33.6" customHeight="1" thickBot="1">
      <c r="A38" s="42"/>
      <c r="B38" s="43" t="s">
        <v>136</v>
      </c>
      <c r="C38" s="44">
        <f>C32+C21+C37</f>
        <v>819</v>
      </c>
      <c r="D38" s="45">
        <f>D32+D21+D37</f>
        <v>268</v>
      </c>
      <c r="E38" s="46">
        <f t="shared" ref="E38:K38" si="35">E32+E21+E37</f>
        <v>96</v>
      </c>
      <c r="F38" s="46">
        <f t="shared" si="35"/>
        <v>54</v>
      </c>
      <c r="G38" s="46">
        <f t="shared" si="35"/>
        <v>161</v>
      </c>
      <c r="H38" s="46">
        <f t="shared" si="35"/>
        <v>185</v>
      </c>
      <c r="I38" s="46">
        <f t="shared" si="35"/>
        <v>4</v>
      </c>
      <c r="J38" s="46">
        <f t="shared" si="35"/>
        <v>9</v>
      </c>
      <c r="K38" s="44">
        <f t="shared" si="35"/>
        <v>42</v>
      </c>
      <c r="L38" s="119">
        <f>L32+L21+L37</f>
        <v>17</v>
      </c>
      <c r="M38" s="119">
        <f t="shared" ref="M38:BX38" si="36">M32+M21+M37</f>
        <v>15</v>
      </c>
      <c r="N38" s="119">
        <f t="shared" si="36"/>
        <v>18</v>
      </c>
      <c r="O38" s="119">
        <f t="shared" si="36"/>
        <v>32</v>
      </c>
      <c r="P38" s="119">
        <f t="shared" si="36"/>
        <v>6</v>
      </c>
      <c r="Q38" s="119">
        <f t="shared" si="36"/>
        <v>13</v>
      </c>
      <c r="R38" s="119">
        <f t="shared" si="36"/>
        <v>6</v>
      </c>
      <c r="S38" s="119">
        <f t="shared" si="36"/>
        <v>25</v>
      </c>
      <c r="T38" s="119">
        <f>T32+T21+T37</f>
        <v>11</v>
      </c>
      <c r="U38" s="119">
        <f t="shared" si="36"/>
        <v>6</v>
      </c>
      <c r="V38" s="119">
        <f t="shared" si="36"/>
        <v>4</v>
      </c>
      <c r="W38" s="119">
        <f t="shared" si="36"/>
        <v>11</v>
      </c>
      <c r="X38" s="119">
        <f t="shared" si="36"/>
        <v>11</v>
      </c>
      <c r="Y38" s="119">
        <f t="shared" si="36"/>
        <v>28</v>
      </c>
      <c r="Z38" s="119">
        <f t="shared" si="36"/>
        <v>11</v>
      </c>
      <c r="AA38" s="119">
        <f t="shared" si="36"/>
        <v>1</v>
      </c>
      <c r="AB38" s="119">
        <f t="shared" si="36"/>
        <v>24</v>
      </c>
      <c r="AC38" s="119">
        <f t="shared" si="36"/>
        <v>9</v>
      </c>
      <c r="AD38" s="119">
        <f t="shared" si="36"/>
        <v>20</v>
      </c>
      <c r="AE38" s="119">
        <f t="shared" si="36"/>
        <v>4</v>
      </c>
      <c r="AF38" s="119">
        <f t="shared" si="36"/>
        <v>5</v>
      </c>
      <c r="AG38" s="119">
        <f t="shared" si="36"/>
        <v>11</v>
      </c>
      <c r="AH38" s="119">
        <f t="shared" si="36"/>
        <v>4</v>
      </c>
      <c r="AI38" s="119">
        <f t="shared" si="36"/>
        <v>5</v>
      </c>
      <c r="AJ38" s="119">
        <f t="shared" si="36"/>
        <v>12</v>
      </c>
      <c r="AK38" s="119">
        <f t="shared" si="36"/>
        <v>4</v>
      </c>
      <c r="AL38" s="119">
        <f t="shared" si="36"/>
        <v>5</v>
      </c>
      <c r="AM38" s="119">
        <f t="shared" si="36"/>
        <v>6</v>
      </c>
      <c r="AN38" s="119">
        <f t="shared" si="36"/>
        <v>13</v>
      </c>
      <c r="AO38" s="119">
        <f t="shared" si="36"/>
        <v>11</v>
      </c>
      <c r="AP38" s="119">
        <f t="shared" si="36"/>
        <v>4</v>
      </c>
      <c r="AQ38" s="119">
        <f t="shared" si="36"/>
        <v>5</v>
      </c>
      <c r="AR38" s="119">
        <f t="shared" si="36"/>
        <v>6</v>
      </c>
      <c r="AS38" s="119">
        <f t="shared" si="36"/>
        <v>2</v>
      </c>
      <c r="AT38" s="119">
        <f t="shared" si="36"/>
        <v>1</v>
      </c>
      <c r="AU38" s="119">
        <f t="shared" si="36"/>
        <v>1</v>
      </c>
      <c r="AV38" s="119">
        <f t="shared" si="36"/>
        <v>0</v>
      </c>
      <c r="AW38" s="119">
        <f t="shared" si="36"/>
        <v>1</v>
      </c>
      <c r="AX38" s="119">
        <f t="shared" si="36"/>
        <v>8</v>
      </c>
      <c r="AY38" s="119">
        <f t="shared" si="36"/>
        <v>1</v>
      </c>
      <c r="AZ38" s="119">
        <f t="shared" si="36"/>
        <v>55</v>
      </c>
      <c r="BA38" s="119">
        <f t="shared" si="36"/>
        <v>40</v>
      </c>
      <c r="BB38" s="119">
        <f t="shared" si="36"/>
        <v>8</v>
      </c>
      <c r="BC38" s="119">
        <f t="shared" si="36"/>
        <v>5</v>
      </c>
      <c r="BD38" s="119">
        <f t="shared" si="36"/>
        <v>2</v>
      </c>
      <c r="BE38" s="119">
        <f t="shared" si="36"/>
        <v>19</v>
      </c>
      <c r="BF38" s="119">
        <f t="shared" si="36"/>
        <v>0</v>
      </c>
      <c r="BG38" s="119">
        <f t="shared" si="36"/>
        <v>0</v>
      </c>
      <c r="BH38" s="119">
        <f t="shared" si="36"/>
        <v>1</v>
      </c>
      <c r="BI38" s="119">
        <f t="shared" si="36"/>
        <v>9</v>
      </c>
      <c r="BJ38" s="119">
        <f t="shared" si="36"/>
        <v>1</v>
      </c>
      <c r="BK38" s="119">
        <f t="shared" si="36"/>
        <v>5</v>
      </c>
      <c r="BL38" s="119">
        <f t="shared" si="36"/>
        <v>0</v>
      </c>
      <c r="BM38" s="119">
        <f t="shared" si="36"/>
        <v>1</v>
      </c>
      <c r="BN38" s="119">
        <f t="shared" si="36"/>
        <v>53</v>
      </c>
      <c r="BO38" s="119">
        <f>BO32+BO21+BO37</f>
        <v>68</v>
      </c>
      <c r="BP38" s="119">
        <f t="shared" si="36"/>
        <v>11</v>
      </c>
      <c r="BQ38" s="119">
        <f t="shared" si="36"/>
        <v>26</v>
      </c>
      <c r="BR38" s="119">
        <f t="shared" si="36"/>
        <v>1</v>
      </c>
      <c r="BS38" s="119">
        <f t="shared" si="36"/>
        <v>14</v>
      </c>
      <c r="BT38" s="119">
        <f t="shared" si="36"/>
        <v>12</v>
      </c>
      <c r="BU38" s="119">
        <f t="shared" si="36"/>
        <v>5</v>
      </c>
      <c r="BV38" s="119">
        <f t="shared" si="36"/>
        <v>19</v>
      </c>
      <c r="BW38" s="119">
        <f t="shared" si="36"/>
        <v>4</v>
      </c>
      <c r="BX38" s="119">
        <f t="shared" si="36"/>
        <v>12</v>
      </c>
      <c r="BY38" s="119">
        <f t="shared" ref="BY38:DB38" si="37">BY32+BY21+BY37</f>
        <v>4</v>
      </c>
      <c r="BZ38" s="119">
        <f t="shared" si="37"/>
        <v>2</v>
      </c>
      <c r="CA38" s="119">
        <f t="shared" si="37"/>
        <v>7</v>
      </c>
      <c r="CB38" s="119">
        <f t="shared" si="37"/>
        <v>15</v>
      </c>
      <c r="CC38" s="119">
        <f t="shared" si="37"/>
        <v>0</v>
      </c>
      <c r="CD38" s="119">
        <f t="shared" si="37"/>
        <v>1</v>
      </c>
      <c r="CE38" s="119">
        <f t="shared" si="37"/>
        <v>0</v>
      </c>
      <c r="CF38" s="119">
        <f t="shared" si="37"/>
        <v>0</v>
      </c>
      <c r="CG38" s="119">
        <f t="shared" si="37"/>
        <v>12</v>
      </c>
      <c r="CH38" s="119">
        <f>CH32+CH21+CH37</f>
        <v>6</v>
      </c>
      <c r="CI38" s="119">
        <f t="shared" si="37"/>
        <v>4</v>
      </c>
      <c r="CJ38" s="119">
        <f t="shared" si="37"/>
        <v>5</v>
      </c>
      <c r="CK38" s="119">
        <f t="shared" si="37"/>
        <v>1</v>
      </c>
      <c r="CL38" s="119">
        <f t="shared" si="37"/>
        <v>0</v>
      </c>
      <c r="CM38" s="119">
        <f t="shared" si="37"/>
        <v>1</v>
      </c>
      <c r="CN38" s="119">
        <f t="shared" si="37"/>
        <v>0</v>
      </c>
      <c r="CO38" s="119">
        <f t="shared" si="37"/>
        <v>0</v>
      </c>
      <c r="CP38" s="119">
        <f t="shared" si="37"/>
        <v>2</v>
      </c>
      <c r="CQ38" s="119">
        <f t="shared" si="37"/>
        <v>0</v>
      </c>
      <c r="CR38" s="119">
        <f t="shared" si="37"/>
        <v>0</v>
      </c>
      <c r="CS38" s="119">
        <f t="shared" si="37"/>
        <v>0</v>
      </c>
      <c r="CT38" s="119">
        <f t="shared" si="37"/>
        <v>1</v>
      </c>
      <c r="CU38" s="119">
        <f t="shared" si="37"/>
        <v>1</v>
      </c>
      <c r="CV38" s="119">
        <f t="shared" si="37"/>
        <v>1</v>
      </c>
      <c r="CW38" s="119">
        <f t="shared" si="37"/>
        <v>5</v>
      </c>
      <c r="CX38" s="119">
        <f t="shared" si="37"/>
        <v>0</v>
      </c>
      <c r="CY38" s="119">
        <f t="shared" si="37"/>
        <v>2</v>
      </c>
      <c r="CZ38" s="119">
        <f t="shared" si="37"/>
        <v>1</v>
      </c>
      <c r="DA38" s="119">
        <f t="shared" si="37"/>
        <v>0</v>
      </c>
      <c r="DB38" s="119">
        <f t="shared" si="37"/>
        <v>0</v>
      </c>
    </row>
    <row r="39" spans="1:106" ht="15.75">
      <c r="C39" s="48"/>
      <c r="D39" s="48"/>
      <c r="E39" s="48"/>
      <c r="F39" s="48"/>
      <c r="G39" s="48"/>
      <c r="H39" s="48"/>
      <c r="I39" s="48"/>
      <c r="J39" s="48"/>
      <c r="K39" s="48"/>
      <c r="AL39" s="120"/>
    </row>
  </sheetData>
  <mergeCells count="1">
    <mergeCell ref="A1:O1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V39"/>
  <sheetViews>
    <sheetView topLeftCell="A7" zoomScale="60" zoomScaleNormal="60" workbookViewId="0">
      <selection activeCell="A3" sqref="A3:K38"/>
    </sheetView>
  </sheetViews>
  <sheetFormatPr defaultColWidth="8.85546875" defaultRowHeight="12.75"/>
  <cols>
    <col min="1" max="1" width="4.7109375" style="218" customWidth="1"/>
    <col min="2" max="2" width="36.28515625" style="219" customWidth="1"/>
    <col min="3" max="3" width="13.42578125" style="218" customWidth="1"/>
    <col min="4" max="4" width="9.7109375" style="218" hidden="1" customWidth="1"/>
    <col min="5" max="5" width="7.7109375" style="218" hidden="1" customWidth="1"/>
    <col min="6" max="6" width="9.5703125" style="218" customWidth="1"/>
    <col min="7" max="7" width="8.140625" style="218" customWidth="1"/>
    <col min="8" max="8" width="6.85546875" style="218" customWidth="1"/>
    <col min="9" max="9" width="8.7109375" style="218" customWidth="1"/>
    <col min="10" max="10" width="7.28515625" style="218" customWidth="1"/>
    <col min="11" max="11" width="8.28515625" style="218" customWidth="1"/>
    <col min="12" max="30" width="4.7109375" style="218" customWidth="1"/>
    <col min="31" max="31" width="4.28515625" style="218" customWidth="1"/>
    <col min="32" max="32" width="3" style="218" customWidth="1"/>
    <col min="33" max="37" width="4.5703125" style="218" customWidth="1"/>
    <col min="38" max="62" width="4.7109375" style="218" customWidth="1"/>
    <col min="63" max="68" width="3.28515625" style="218" customWidth="1"/>
    <col min="69" max="70" width="3.7109375" style="218" customWidth="1"/>
    <col min="71" max="71" width="2.7109375" style="218" customWidth="1"/>
    <col min="72" max="72" width="3.7109375" style="218" customWidth="1"/>
    <col min="73" max="73" width="2.7109375" style="218" customWidth="1"/>
    <col min="74" max="77" width="3.7109375" style="218" customWidth="1"/>
    <col min="78" max="114" width="4" style="218" customWidth="1"/>
    <col min="115" max="115" width="7.28515625" style="218" customWidth="1"/>
    <col min="116" max="116" width="4" style="218" customWidth="1"/>
    <col min="117" max="16384" width="8.85546875" style="218"/>
  </cols>
  <sheetData>
    <row r="1" spans="1:126" ht="53.45" customHeight="1">
      <c r="A1" s="278" t="s">
        <v>665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1:126" ht="13.5" thickBot="1"/>
    <row r="3" spans="1:126" s="232" customFormat="1" ht="85.9" customHeight="1" thickBot="1">
      <c r="A3" s="220">
        <f ca="1">A3:K26</f>
        <v>0</v>
      </c>
      <c r="B3" s="221" t="s">
        <v>2</v>
      </c>
      <c r="C3" s="222" t="s">
        <v>666</v>
      </c>
      <c r="D3" s="223" t="s">
        <v>3</v>
      </c>
      <c r="E3" s="224" t="s">
        <v>4</v>
      </c>
      <c r="F3" s="224" t="s">
        <v>5</v>
      </c>
      <c r="G3" s="224" t="s">
        <v>6</v>
      </c>
      <c r="H3" s="224" t="s">
        <v>7</v>
      </c>
      <c r="I3" s="224" t="s">
        <v>8</v>
      </c>
      <c r="J3" s="224" t="s">
        <v>9</v>
      </c>
      <c r="K3" s="225" t="s">
        <v>10</v>
      </c>
      <c r="L3" s="226" t="s">
        <v>208</v>
      </c>
      <c r="M3" s="227" t="s">
        <v>209</v>
      </c>
      <c r="N3" s="228" t="s">
        <v>210</v>
      </c>
      <c r="O3" s="228" t="s">
        <v>211</v>
      </c>
      <c r="P3" s="228" t="s">
        <v>212</v>
      </c>
      <c r="Q3" s="228" t="s">
        <v>213</v>
      </c>
      <c r="R3" s="229" t="s">
        <v>214</v>
      </c>
      <c r="S3" s="228" t="s">
        <v>215</v>
      </c>
      <c r="T3" s="228" t="s">
        <v>216</v>
      </c>
      <c r="U3" s="228" t="s">
        <v>217</v>
      </c>
      <c r="V3" s="228" t="s">
        <v>162</v>
      </c>
      <c r="W3" s="228" t="s">
        <v>218</v>
      </c>
      <c r="X3" s="228" t="s">
        <v>219</v>
      </c>
      <c r="Y3" s="228" t="s">
        <v>220</v>
      </c>
      <c r="Z3" s="227" t="s">
        <v>221</v>
      </c>
      <c r="AA3" s="228" t="s">
        <v>222</v>
      </c>
      <c r="AB3" s="227" t="s">
        <v>223</v>
      </c>
      <c r="AC3" s="228" t="s">
        <v>224</v>
      </c>
      <c r="AD3" s="228" t="s">
        <v>225</v>
      </c>
      <c r="AE3" s="228" t="s">
        <v>226</v>
      </c>
      <c r="AF3" s="228" t="s">
        <v>227</v>
      </c>
      <c r="AG3" s="228" t="s">
        <v>228</v>
      </c>
      <c r="AH3" s="228" t="s">
        <v>229</v>
      </c>
      <c r="AI3" s="228" t="s">
        <v>230</v>
      </c>
      <c r="AJ3" s="229" t="s">
        <v>231</v>
      </c>
      <c r="AK3" s="230" t="s">
        <v>232</v>
      </c>
      <c r="AL3" s="228" t="s">
        <v>233</v>
      </c>
      <c r="AM3" s="228" t="s">
        <v>234</v>
      </c>
      <c r="AN3" s="228" t="s">
        <v>235</v>
      </c>
      <c r="AO3" s="228" t="s">
        <v>236</v>
      </c>
      <c r="AP3" s="227" t="s">
        <v>237</v>
      </c>
      <c r="AQ3" s="228" t="s">
        <v>238</v>
      </c>
      <c r="AR3" s="227" t="s">
        <v>239</v>
      </c>
      <c r="AS3" s="228" t="s">
        <v>240</v>
      </c>
      <c r="AT3" s="228" t="s">
        <v>241</v>
      </c>
      <c r="AU3" s="228" t="s">
        <v>242</v>
      </c>
      <c r="AV3" s="228" t="s">
        <v>243</v>
      </c>
      <c r="AW3" s="228" t="s">
        <v>244</v>
      </c>
      <c r="AX3" s="228" t="s">
        <v>245</v>
      </c>
      <c r="AY3" s="228" t="s">
        <v>246</v>
      </c>
      <c r="AZ3" s="228" t="s">
        <v>247</v>
      </c>
      <c r="BA3" s="228" t="s">
        <v>248</v>
      </c>
      <c r="BB3" s="228" t="s">
        <v>249</v>
      </c>
      <c r="BC3" s="228" t="s">
        <v>250</v>
      </c>
      <c r="BD3" s="228" t="s">
        <v>251</v>
      </c>
      <c r="BE3" s="227" t="s">
        <v>252</v>
      </c>
      <c r="BF3" s="228" t="s">
        <v>253</v>
      </c>
      <c r="BG3" s="227" t="s">
        <v>254</v>
      </c>
      <c r="BH3" s="228" t="s">
        <v>255</v>
      </c>
      <c r="BI3" s="228" t="s">
        <v>256</v>
      </c>
      <c r="BJ3" s="227" t="s">
        <v>257</v>
      </c>
      <c r="BK3" s="228" t="s">
        <v>258</v>
      </c>
      <c r="BL3" s="228" t="s">
        <v>259</v>
      </c>
      <c r="BM3" s="228" t="s">
        <v>260</v>
      </c>
      <c r="BN3" s="228" t="s">
        <v>261</v>
      </c>
      <c r="BO3" s="228" t="s">
        <v>262</v>
      </c>
      <c r="BP3" s="228" t="s">
        <v>263</v>
      </c>
      <c r="BQ3" s="228" t="s">
        <v>264</v>
      </c>
      <c r="BR3" s="228" t="s">
        <v>265</v>
      </c>
      <c r="BS3" s="228" t="s">
        <v>266</v>
      </c>
      <c r="BT3" s="228" t="s">
        <v>267</v>
      </c>
      <c r="BU3" s="228" t="s">
        <v>268</v>
      </c>
      <c r="BV3" s="228" t="s">
        <v>269</v>
      </c>
      <c r="BW3" s="227" t="s">
        <v>270</v>
      </c>
      <c r="BX3" s="228" t="s">
        <v>271</v>
      </c>
      <c r="BY3" s="227" t="s">
        <v>272</v>
      </c>
      <c r="BZ3" s="228" t="s">
        <v>273</v>
      </c>
      <c r="CA3" s="228" t="s">
        <v>274</v>
      </c>
      <c r="CB3" s="228" t="s">
        <v>275</v>
      </c>
      <c r="CC3" s="228" t="s">
        <v>276</v>
      </c>
      <c r="CD3" s="228" t="s">
        <v>277</v>
      </c>
      <c r="CE3" s="228" t="s">
        <v>278</v>
      </c>
      <c r="CF3" s="228" t="s">
        <v>279</v>
      </c>
      <c r="CG3" s="228" t="s">
        <v>280</v>
      </c>
      <c r="CH3" s="228" t="s">
        <v>281</v>
      </c>
      <c r="CI3" s="228" t="s">
        <v>282</v>
      </c>
      <c r="CJ3" s="228" t="s">
        <v>283</v>
      </c>
      <c r="CK3" s="228" t="s">
        <v>284</v>
      </c>
      <c r="CL3" s="227" t="s">
        <v>285</v>
      </c>
      <c r="CM3" s="228" t="s">
        <v>286</v>
      </c>
      <c r="CN3" s="227" t="s">
        <v>287</v>
      </c>
      <c r="CO3" s="228" t="s">
        <v>288</v>
      </c>
      <c r="CP3" s="228" t="s">
        <v>289</v>
      </c>
      <c r="CQ3" s="228" t="s">
        <v>290</v>
      </c>
      <c r="CR3" s="228" t="s">
        <v>291</v>
      </c>
      <c r="CS3" s="228" t="s">
        <v>292</v>
      </c>
      <c r="CT3" s="228" t="s">
        <v>293</v>
      </c>
      <c r="CU3" s="228" t="s">
        <v>294</v>
      </c>
      <c r="CV3" s="228" t="s">
        <v>295</v>
      </c>
      <c r="CW3" s="228" t="s">
        <v>296</v>
      </c>
      <c r="CX3" s="228" t="s">
        <v>297</v>
      </c>
      <c r="CY3" s="227" t="s">
        <v>298</v>
      </c>
      <c r="CZ3" s="228" t="s">
        <v>299</v>
      </c>
      <c r="DA3" s="227" t="s">
        <v>300</v>
      </c>
      <c r="DB3" s="228" t="s">
        <v>301</v>
      </c>
      <c r="DC3" s="228" t="s">
        <v>302</v>
      </c>
      <c r="DD3" s="228" t="s">
        <v>303</v>
      </c>
      <c r="DE3" s="228" t="s">
        <v>304</v>
      </c>
      <c r="DF3" s="228" t="s">
        <v>305</v>
      </c>
      <c r="DG3" s="228" t="s">
        <v>306</v>
      </c>
      <c r="DH3" s="228" t="s">
        <v>307</v>
      </c>
      <c r="DI3" s="228" t="s">
        <v>308</v>
      </c>
      <c r="DJ3" s="230" t="s">
        <v>309</v>
      </c>
      <c r="DK3" s="230" t="s">
        <v>310</v>
      </c>
      <c r="DL3" s="231" t="s">
        <v>311</v>
      </c>
      <c r="DM3" s="230" t="s">
        <v>667</v>
      </c>
      <c r="DN3" s="230" t="s">
        <v>668</v>
      </c>
      <c r="DO3" s="230" t="s">
        <v>669</v>
      </c>
      <c r="DP3" s="230" t="s">
        <v>670</v>
      </c>
      <c r="DQ3" s="230" t="s">
        <v>671</v>
      </c>
      <c r="DR3" s="230" t="s">
        <v>672</v>
      </c>
      <c r="DS3" s="230" t="s">
        <v>673</v>
      </c>
      <c r="DT3" s="230" t="s">
        <v>674</v>
      </c>
      <c r="DU3" s="230" t="s">
        <v>675</v>
      </c>
      <c r="DV3" s="230" t="s">
        <v>676</v>
      </c>
    </row>
    <row r="4" spans="1:126" ht="15.75">
      <c r="A4" s="233">
        <v>1</v>
      </c>
      <c r="B4" s="271" t="s">
        <v>102</v>
      </c>
      <c r="C4" s="234">
        <f>SUM(L4:DV4)</f>
        <v>74</v>
      </c>
      <c r="D4" s="235"/>
      <c r="E4" s="235"/>
      <c r="F4" s="235">
        <f>X4+AD4+AF4+AG4+AH4+AI4+AJ4+AK4+AL4+AM4+AN4+DL4</f>
        <v>0</v>
      </c>
      <c r="G4" s="235">
        <f>AP4+AQ4+AR4+AS4+AT4+AU4+AV4+AW4+AX4+AY4+AZ4+BA4+BB4+BC4+BD4+BE4+BF4+BG4+BH4+BI4+BJ4+BK4+BL4+BM4+BN4+BO4+BP4+BQ4+BR4+BS4+BT4+BU4+BV4+BW4+BX4+BY4+BZ4+CA4+CB4+CC4+CD4+CE4+CF4+CG4+CH4+CI4+CJ4+CK4+CL4+CM4+CN4+CO4+CP4+CQ4+CR4+CS4+CT4+CU4+CV4+CW4+CX4+DK4</f>
        <v>47</v>
      </c>
      <c r="H4" s="235">
        <f>L4+M4+N4+O4+P4+Q4+R4+S4+T4+U4+W4+Y4+Z4+AA4+AB4+AC4+AO4+V4</f>
        <v>27</v>
      </c>
      <c r="I4" s="235">
        <f>CY4+CZ4+DA4+DB4+DC4+DD4+DE4+DF4+DG4+DH4+DI4+DJ4</f>
        <v>0</v>
      </c>
      <c r="J4" s="235">
        <f>SUM(AE4)</f>
        <v>0</v>
      </c>
      <c r="K4" s="235">
        <f>DM4+DN4+DO4+DP4+DQ4+DR4+DS4+DT4+DU4+DV4</f>
        <v>0</v>
      </c>
      <c r="L4" s="236">
        <v>6</v>
      </c>
      <c r="M4" s="236"/>
      <c r="N4" s="236">
        <v>4</v>
      </c>
      <c r="O4" s="236"/>
      <c r="P4" s="236">
        <v>5</v>
      </c>
      <c r="Q4" s="236">
        <v>4</v>
      </c>
      <c r="R4" s="236"/>
      <c r="S4" s="236">
        <v>1</v>
      </c>
      <c r="T4" s="236"/>
      <c r="U4" s="236"/>
      <c r="V4" s="236"/>
      <c r="W4" s="236"/>
      <c r="X4" s="236"/>
      <c r="Y4" s="236"/>
      <c r="Z4" s="236"/>
      <c r="AA4" s="236"/>
      <c r="AB4" s="236"/>
      <c r="AC4" s="236">
        <v>7</v>
      </c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>
        <v>2</v>
      </c>
      <c r="AQ4" s="236">
        <v>2</v>
      </c>
      <c r="AR4" s="236">
        <v>2</v>
      </c>
      <c r="AS4" s="236"/>
      <c r="AT4" s="236">
        <v>1</v>
      </c>
      <c r="AU4" s="236">
        <v>2</v>
      </c>
      <c r="AV4" s="236"/>
      <c r="AW4" s="236">
        <v>2</v>
      </c>
      <c r="AX4" s="236">
        <v>1</v>
      </c>
      <c r="AY4" s="236">
        <v>2</v>
      </c>
      <c r="AZ4" s="236">
        <v>1</v>
      </c>
      <c r="BA4" s="236">
        <v>2</v>
      </c>
      <c r="BB4" s="236"/>
      <c r="BC4" s="236"/>
      <c r="BD4" s="237">
        <v>1</v>
      </c>
      <c r="BE4" s="237">
        <v>2</v>
      </c>
      <c r="BF4" s="237">
        <v>2</v>
      </c>
      <c r="BG4" s="237">
        <v>1</v>
      </c>
      <c r="BH4" s="237"/>
      <c r="BI4" s="237"/>
      <c r="BJ4" s="237"/>
      <c r="BK4" s="237">
        <v>2</v>
      </c>
      <c r="BL4" s="237"/>
      <c r="BM4" s="237"/>
      <c r="BN4" s="237">
        <v>1</v>
      </c>
      <c r="BO4" s="237"/>
      <c r="BP4" s="237"/>
      <c r="BQ4" s="237">
        <v>2</v>
      </c>
      <c r="BR4" s="237">
        <v>1</v>
      </c>
      <c r="BS4" s="237"/>
      <c r="BT4" s="237">
        <v>4</v>
      </c>
      <c r="BU4" s="237"/>
      <c r="BV4" s="237">
        <v>1</v>
      </c>
      <c r="BW4" s="237">
        <v>2</v>
      </c>
      <c r="BX4" s="237">
        <v>1</v>
      </c>
      <c r="BY4" s="237">
        <v>4</v>
      </c>
      <c r="BZ4" s="237">
        <v>2</v>
      </c>
      <c r="CA4" s="237">
        <v>1</v>
      </c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>
        <v>3</v>
      </c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</row>
    <row r="5" spans="1:126" ht="15.75">
      <c r="A5" s="238">
        <v>2</v>
      </c>
      <c r="B5" s="272" t="s">
        <v>103</v>
      </c>
      <c r="C5" s="239">
        <f t="shared" ref="C5:C20" si="0">SUM(L5:DV5)</f>
        <v>57</v>
      </c>
      <c r="D5" s="240"/>
      <c r="E5" s="240"/>
      <c r="F5" s="240">
        <f t="shared" ref="F5:F20" si="1">X5+AD5+AF5+AG5+AH5+AI5+AJ5+AK5+AL5+AM5+AN5+DL5</f>
        <v>0</v>
      </c>
      <c r="G5" s="240">
        <f t="shared" ref="G5:G20" si="2">AP5+AQ5+AR5+AS5+AT5+AU5+AV5+AW5+AX5+AY5+AZ5+BA5+BB5+BC5+BD5+BE5+BF5+BG5+BH5+BI5+BJ5+BK5+BL5+BM5+BN5+BO5+BP5+BQ5+BR5+BS5+BT5+BU5+BV5+BW5+BX5+BY5+BZ5+CA5+CB5+CC5+CD5+CE5+CF5+CG5+CH5+CI5+CJ5+CK5+CL5+CM5+CN5+CO5+CP5+CQ5+CR5+CS5+CT5+CU5+CV5+CW5+CX5+DK5</f>
        <v>51</v>
      </c>
      <c r="H5" s="240">
        <f t="shared" ref="H5:H20" si="3">L5+M5+N5+O5+P5+Q5+R5+S5+T5+U5+W5+Y5+Z5+AA5+AB5+AC5+AO5+V5</f>
        <v>6</v>
      </c>
      <c r="I5" s="240">
        <f t="shared" ref="I5:I20" si="4">CY5+CZ5+DA5+DB5+DC5+DD5+DE5+DF5+DG5+DH5+DI5+DJ5</f>
        <v>0</v>
      </c>
      <c r="J5" s="240">
        <f t="shared" ref="J5:J20" si="5">SUM(AE5)</f>
        <v>0</v>
      </c>
      <c r="K5" s="240">
        <f t="shared" ref="K5:K20" si="6">DM5+DN5+DO5+DP5+DQ5+DR5+DS5+DT5+DU5+DV5</f>
        <v>0</v>
      </c>
      <c r="L5" s="236"/>
      <c r="M5" s="236"/>
      <c r="N5" s="236"/>
      <c r="O5" s="236"/>
      <c r="P5" s="236">
        <v>6</v>
      </c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>
        <v>1</v>
      </c>
      <c r="AS5" s="236"/>
      <c r="AT5" s="236"/>
      <c r="AU5" s="236"/>
      <c r="AV5" s="236"/>
      <c r="AW5" s="236"/>
      <c r="AX5" s="236"/>
      <c r="AY5" s="236">
        <v>1</v>
      </c>
      <c r="AZ5" s="236">
        <v>2</v>
      </c>
      <c r="BA5" s="236"/>
      <c r="BB5" s="236">
        <v>1</v>
      </c>
      <c r="BC5" s="236">
        <v>2</v>
      </c>
      <c r="BD5" s="237"/>
      <c r="BE5" s="237"/>
      <c r="BF5" s="237">
        <v>1</v>
      </c>
      <c r="BG5" s="237"/>
      <c r="BH5" s="237"/>
      <c r="BI5" s="237"/>
      <c r="BJ5" s="237"/>
      <c r="BK5" s="237"/>
      <c r="BL5" s="237"/>
      <c r="BM5" s="237"/>
      <c r="BN5" s="237">
        <v>1</v>
      </c>
      <c r="BO5" s="237"/>
      <c r="BP5" s="237">
        <v>1</v>
      </c>
      <c r="BQ5" s="237"/>
      <c r="BR5" s="237">
        <v>1</v>
      </c>
      <c r="BS5" s="237">
        <v>1</v>
      </c>
      <c r="BT5" s="237"/>
      <c r="BU5" s="237"/>
      <c r="BV5" s="237"/>
      <c r="BW5" s="237"/>
      <c r="BX5" s="237"/>
      <c r="BY5" s="237">
        <v>2</v>
      </c>
      <c r="BZ5" s="237"/>
      <c r="CA5" s="237"/>
      <c r="CB5" s="237">
        <v>2</v>
      </c>
      <c r="CC5" s="237"/>
      <c r="CD5" s="237">
        <v>1</v>
      </c>
      <c r="CE5" s="237">
        <v>2</v>
      </c>
      <c r="CF5" s="237"/>
      <c r="CG5" s="237">
        <v>2</v>
      </c>
      <c r="CH5" s="237">
        <v>2</v>
      </c>
      <c r="CI5" s="237">
        <v>1</v>
      </c>
      <c r="CJ5" s="237"/>
      <c r="CK5" s="237">
        <v>3</v>
      </c>
      <c r="CL5" s="237"/>
      <c r="CM5" s="237"/>
      <c r="CN5" s="237">
        <v>2</v>
      </c>
      <c r="CO5" s="237">
        <v>2</v>
      </c>
      <c r="CP5" s="237"/>
      <c r="CQ5" s="237">
        <v>2</v>
      </c>
      <c r="CR5" s="237"/>
      <c r="CS5" s="237">
        <v>5</v>
      </c>
      <c r="CT5" s="237">
        <v>3</v>
      </c>
      <c r="CU5" s="237">
        <v>2</v>
      </c>
      <c r="CV5" s="237">
        <v>2</v>
      </c>
      <c r="CW5" s="237">
        <v>2</v>
      </c>
      <c r="CX5" s="237">
        <v>2</v>
      </c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>
        <v>2</v>
      </c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</row>
    <row r="6" spans="1:126" ht="31.5">
      <c r="A6" s="238">
        <v>3</v>
      </c>
      <c r="B6" s="272" t="s">
        <v>104</v>
      </c>
      <c r="C6" s="239">
        <f t="shared" si="0"/>
        <v>100</v>
      </c>
      <c r="D6" s="240"/>
      <c r="E6" s="240"/>
      <c r="F6" s="240">
        <f t="shared" si="1"/>
        <v>0</v>
      </c>
      <c r="G6" s="240">
        <f t="shared" si="2"/>
        <v>0</v>
      </c>
      <c r="H6" s="240">
        <f t="shared" si="3"/>
        <v>0</v>
      </c>
      <c r="I6" s="240">
        <f t="shared" si="4"/>
        <v>0</v>
      </c>
      <c r="J6" s="240">
        <f t="shared" si="5"/>
        <v>100</v>
      </c>
      <c r="K6" s="240">
        <f t="shared" si="6"/>
        <v>0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>
        <v>100</v>
      </c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</row>
    <row r="7" spans="1:126" ht="47.25">
      <c r="A7" s="238">
        <v>4</v>
      </c>
      <c r="B7" s="272" t="s">
        <v>105</v>
      </c>
      <c r="C7" s="239">
        <f t="shared" si="0"/>
        <v>0</v>
      </c>
      <c r="D7" s="240"/>
      <c r="E7" s="240"/>
      <c r="F7" s="240">
        <f t="shared" si="1"/>
        <v>0</v>
      </c>
      <c r="G7" s="240">
        <f t="shared" si="2"/>
        <v>0</v>
      </c>
      <c r="H7" s="240">
        <f t="shared" si="3"/>
        <v>0</v>
      </c>
      <c r="I7" s="240">
        <f t="shared" si="4"/>
        <v>0</v>
      </c>
      <c r="J7" s="240">
        <f t="shared" si="5"/>
        <v>0</v>
      </c>
      <c r="K7" s="240">
        <f t="shared" si="6"/>
        <v>0</v>
      </c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</row>
    <row r="8" spans="1:126" ht="31.5">
      <c r="A8" s="238">
        <v>5</v>
      </c>
      <c r="B8" s="272" t="s">
        <v>106</v>
      </c>
      <c r="C8" s="239">
        <f t="shared" si="0"/>
        <v>112</v>
      </c>
      <c r="D8" s="240"/>
      <c r="E8" s="240"/>
      <c r="F8" s="240">
        <f t="shared" si="1"/>
        <v>1</v>
      </c>
      <c r="G8" s="240">
        <f t="shared" si="2"/>
        <v>110</v>
      </c>
      <c r="H8" s="240">
        <f t="shared" si="3"/>
        <v>1</v>
      </c>
      <c r="I8" s="240">
        <f t="shared" si="4"/>
        <v>0</v>
      </c>
      <c r="J8" s="240">
        <f t="shared" si="5"/>
        <v>0</v>
      </c>
      <c r="K8" s="240">
        <f t="shared" si="6"/>
        <v>0</v>
      </c>
      <c r="L8" s="236"/>
      <c r="M8" s="236">
        <v>1</v>
      </c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>
        <v>1</v>
      </c>
      <c r="AJ8" s="236"/>
      <c r="AK8" s="236"/>
      <c r="AL8" s="236"/>
      <c r="AM8" s="236"/>
      <c r="AN8" s="236"/>
      <c r="AO8" s="236"/>
      <c r="AP8" s="236">
        <v>4</v>
      </c>
      <c r="AQ8" s="236">
        <v>2</v>
      </c>
      <c r="AR8" s="236">
        <v>2</v>
      </c>
      <c r="AS8" s="236"/>
      <c r="AT8" s="236">
        <v>4</v>
      </c>
      <c r="AU8" s="236">
        <v>3</v>
      </c>
      <c r="AV8" s="236">
        <v>2</v>
      </c>
      <c r="AW8" s="236"/>
      <c r="AX8" s="236">
        <v>3</v>
      </c>
      <c r="AY8" s="236">
        <v>4</v>
      </c>
      <c r="AZ8" s="236"/>
      <c r="BA8" s="236">
        <v>6</v>
      </c>
      <c r="BB8" s="236"/>
      <c r="BC8" s="236"/>
      <c r="BD8" s="237">
        <v>7</v>
      </c>
      <c r="BE8" s="237">
        <v>5</v>
      </c>
      <c r="BF8" s="237">
        <v>12</v>
      </c>
      <c r="BG8" s="237"/>
      <c r="BH8" s="237"/>
      <c r="BI8" s="237"/>
      <c r="BJ8" s="237">
        <v>7</v>
      </c>
      <c r="BK8" s="237"/>
      <c r="BL8" s="237"/>
      <c r="BM8" s="237">
        <v>4</v>
      </c>
      <c r="BN8" s="237">
        <v>2</v>
      </c>
      <c r="BO8" s="237">
        <v>3</v>
      </c>
      <c r="BP8" s="237">
        <v>3</v>
      </c>
      <c r="BQ8" s="237">
        <v>3</v>
      </c>
      <c r="BR8" s="237">
        <v>2</v>
      </c>
      <c r="BS8" s="237">
        <v>2</v>
      </c>
      <c r="BT8" s="237">
        <v>3</v>
      </c>
      <c r="BU8" s="237">
        <v>1</v>
      </c>
      <c r="BV8" s="237">
        <v>2</v>
      </c>
      <c r="BW8" s="237">
        <v>3</v>
      </c>
      <c r="BX8" s="237">
        <v>1</v>
      </c>
      <c r="BY8" s="237"/>
      <c r="BZ8" s="237">
        <v>6</v>
      </c>
      <c r="CA8" s="237">
        <v>4</v>
      </c>
      <c r="CB8" s="237">
        <v>5</v>
      </c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>
        <v>5</v>
      </c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</row>
    <row r="9" spans="1:126" ht="15.75">
      <c r="A9" s="238">
        <v>6</v>
      </c>
      <c r="B9" s="272" t="s">
        <v>107</v>
      </c>
      <c r="C9" s="239">
        <f t="shared" si="0"/>
        <v>16</v>
      </c>
      <c r="D9" s="240"/>
      <c r="E9" s="240"/>
      <c r="F9" s="240">
        <f t="shared" si="1"/>
        <v>0</v>
      </c>
      <c r="G9" s="240">
        <f t="shared" si="2"/>
        <v>5</v>
      </c>
      <c r="H9" s="240">
        <f t="shared" si="3"/>
        <v>0</v>
      </c>
      <c r="I9" s="240">
        <f t="shared" si="4"/>
        <v>11</v>
      </c>
      <c r="J9" s="240">
        <f t="shared" si="5"/>
        <v>0</v>
      </c>
      <c r="K9" s="240">
        <f t="shared" si="6"/>
        <v>0</v>
      </c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>
        <v>3</v>
      </c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>
        <v>1</v>
      </c>
      <c r="CW9" s="237">
        <v>1</v>
      </c>
      <c r="CX9" s="237"/>
      <c r="CY9" s="237"/>
      <c r="CZ9" s="237"/>
      <c r="DA9" s="237"/>
      <c r="DB9" s="237"/>
      <c r="DC9" s="237"/>
      <c r="DD9" s="237"/>
      <c r="DE9" s="237">
        <v>10</v>
      </c>
      <c r="DF9" s="237"/>
      <c r="DG9" s="237"/>
      <c r="DH9" s="237"/>
      <c r="DI9" s="237">
        <v>1</v>
      </c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</row>
    <row r="10" spans="1:126" ht="15.75">
      <c r="A10" s="238">
        <v>7</v>
      </c>
      <c r="B10" s="272" t="s">
        <v>108</v>
      </c>
      <c r="C10" s="239">
        <f t="shared" si="0"/>
        <v>0</v>
      </c>
      <c r="D10" s="240"/>
      <c r="E10" s="240"/>
      <c r="F10" s="240">
        <f t="shared" si="1"/>
        <v>0</v>
      </c>
      <c r="G10" s="240">
        <f t="shared" si="2"/>
        <v>0</v>
      </c>
      <c r="H10" s="240">
        <f t="shared" si="3"/>
        <v>0</v>
      </c>
      <c r="I10" s="240">
        <f t="shared" si="4"/>
        <v>0</v>
      </c>
      <c r="J10" s="240">
        <f t="shared" si="5"/>
        <v>0</v>
      </c>
      <c r="K10" s="240">
        <f t="shared" si="6"/>
        <v>0</v>
      </c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</row>
    <row r="11" spans="1:126" ht="31.5">
      <c r="A11" s="238">
        <v>8</v>
      </c>
      <c r="B11" s="272" t="s">
        <v>109</v>
      </c>
      <c r="C11" s="239">
        <f t="shared" si="0"/>
        <v>27</v>
      </c>
      <c r="D11" s="240"/>
      <c r="E11" s="240"/>
      <c r="F11" s="240">
        <f t="shared" si="1"/>
        <v>3</v>
      </c>
      <c r="G11" s="240">
        <f t="shared" si="2"/>
        <v>19</v>
      </c>
      <c r="H11" s="240">
        <f t="shared" si="3"/>
        <v>5</v>
      </c>
      <c r="I11" s="240">
        <f t="shared" si="4"/>
        <v>0</v>
      </c>
      <c r="J11" s="240">
        <f t="shared" si="5"/>
        <v>0</v>
      </c>
      <c r="K11" s="240">
        <f t="shared" si="6"/>
        <v>0</v>
      </c>
      <c r="L11" s="236"/>
      <c r="M11" s="236"/>
      <c r="N11" s="236"/>
      <c r="O11" s="236"/>
      <c r="P11" s="236"/>
      <c r="Q11" s="236"/>
      <c r="R11" s="236"/>
      <c r="S11" s="236">
        <v>2</v>
      </c>
      <c r="T11" s="236"/>
      <c r="U11" s="236"/>
      <c r="V11" s="236">
        <v>2</v>
      </c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>
        <v>1</v>
      </c>
      <c r="AO11" s="236">
        <v>1</v>
      </c>
      <c r="AP11" s="236">
        <v>1</v>
      </c>
      <c r="AQ11" s="236"/>
      <c r="AR11" s="236"/>
      <c r="AS11" s="236"/>
      <c r="AT11" s="236">
        <v>1</v>
      </c>
      <c r="AU11" s="236"/>
      <c r="AV11" s="236"/>
      <c r="AW11" s="236">
        <v>2</v>
      </c>
      <c r="AX11" s="236"/>
      <c r="AY11" s="236"/>
      <c r="AZ11" s="236">
        <v>1</v>
      </c>
      <c r="BA11" s="236"/>
      <c r="BB11" s="236">
        <v>1</v>
      </c>
      <c r="BC11" s="236"/>
      <c r="BD11" s="237"/>
      <c r="BE11" s="237"/>
      <c r="BF11" s="237"/>
      <c r="BG11" s="237"/>
      <c r="BH11" s="237"/>
      <c r="BI11" s="237"/>
      <c r="BJ11" s="237"/>
      <c r="BK11" s="237">
        <v>1</v>
      </c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>
        <v>1</v>
      </c>
      <c r="CD11" s="237"/>
      <c r="CE11" s="237"/>
      <c r="CF11" s="237">
        <v>1</v>
      </c>
      <c r="CG11" s="237"/>
      <c r="CH11" s="237">
        <v>1</v>
      </c>
      <c r="CI11" s="237">
        <v>1</v>
      </c>
      <c r="CJ11" s="237"/>
      <c r="CK11" s="237"/>
      <c r="CL11" s="237"/>
      <c r="CM11" s="237"/>
      <c r="CN11" s="237"/>
      <c r="CO11" s="237"/>
      <c r="CP11" s="237"/>
      <c r="CQ11" s="237"/>
      <c r="CR11" s="237"/>
      <c r="CS11" s="237">
        <v>3</v>
      </c>
      <c r="CT11" s="237"/>
      <c r="CU11" s="237">
        <v>1</v>
      </c>
      <c r="CV11" s="237">
        <v>1</v>
      </c>
      <c r="CW11" s="237"/>
      <c r="CX11" s="237">
        <v>2</v>
      </c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>
        <v>1</v>
      </c>
      <c r="DL11" s="237">
        <v>2</v>
      </c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</row>
    <row r="12" spans="1:126" ht="47.25">
      <c r="A12" s="238">
        <v>9</v>
      </c>
      <c r="B12" s="272" t="s">
        <v>110</v>
      </c>
      <c r="C12" s="239">
        <f t="shared" si="0"/>
        <v>0</v>
      </c>
      <c r="D12" s="240"/>
      <c r="E12" s="240"/>
      <c r="F12" s="240">
        <f t="shared" si="1"/>
        <v>0</v>
      </c>
      <c r="G12" s="240">
        <f t="shared" si="2"/>
        <v>0</v>
      </c>
      <c r="H12" s="240">
        <f t="shared" si="3"/>
        <v>0</v>
      </c>
      <c r="I12" s="240">
        <f t="shared" si="4"/>
        <v>0</v>
      </c>
      <c r="J12" s="240">
        <f t="shared" si="5"/>
        <v>0</v>
      </c>
      <c r="K12" s="240">
        <f t="shared" si="6"/>
        <v>0</v>
      </c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</row>
    <row r="13" spans="1:126" ht="47.25">
      <c r="A13" s="238">
        <v>10</v>
      </c>
      <c r="B13" s="273" t="s">
        <v>111</v>
      </c>
      <c r="C13" s="239">
        <f t="shared" si="0"/>
        <v>1188</v>
      </c>
      <c r="D13" s="240"/>
      <c r="E13" s="240"/>
      <c r="F13" s="240">
        <f t="shared" si="1"/>
        <v>109</v>
      </c>
      <c r="G13" s="240">
        <f t="shared" si="2"/>
        <v>374</v>
      </c>
      <c r="H13" s="240">
        <f t="shared" si="3"/>
        <v>666</v>
      </c>
      <c r="I13" s="240">
        <f t="shared" si="4"/>
        <v>39</v>
      </c>
      <c r="J13" s="240">
        <f t="shared" si="5"/>
        <v>0</v>
      </c>
      <c r="K13" s="240">
        <f t="shared" si="6"/>
        <v>0</v>
      </c>
      <c r="L13" s="236">
        <v>65</v>
      </c>
      <c r="M13" s="236">
        <v>80</v>
      </c>
      <c r="N13" s="236">
        <v>72</v>
      </c>
      <c r="O13" s="236">
        <v>50</v>
      </c>
      <c r="P13" s="236">
        <v>42</v>
      </c>
      <c r="Q13" s="236">
        <v>80</v>
      </c>
      <c r="R13" s="236">
        <v>65</v>
      </c>
      <c r="S13" s="236">
        <v>50</v>
      </c>
      <c r="T13" s="236">
        <v>21</v>
      </c>
      <c r="U13" s="236">
        <v>12</v>
      </c>
      <c r="V13" s="236">
        <v>40</v>
      </c>
      <c r="W13" s="236">
        <v>4</v>
      </c>
      <c r="X13" s="236">
        <v>6</v>
      </c>
      <c r="Y13" s="236">
        <v>16</v>
      </c>
      <c r="Z13" s="236">
        <v>20</v>
      </c>
      <c r="AA13" s="236">
        <v>14</v>
      </c>
      <c r="AB13" s="236">
        <v>20</v>
      </c>
      <c r="AC13" s="236">
        <v>9</v>
      </c>
      <c r="AD13" s="236"/>
      <c r="AE13" s="236"/>
      <c r="AF13" s="236">
        <v>2</v>
      </c>
      <c r="AG13" s="236">
        <v>13</v>
      </c>
      <c r="AH13" s="236">
        <v>16</v>
      </c>
      <c r="AI13" s="236">
        <v>40</v>
      </c>
      <c r="AJ13" s="236"/>
      <c r="AK13" s="236">
        <v>4</v>
      </c>
      <c r="AL13" s="236">
        <v>6</v>
      </c>
      <c r="AM13" s="236">
        <v>5</v>
      </c>
      <c r="AN13" s="236">
        <v>15</v>
      </c>
      <c r="AO13" s="236">
        <v>6</v>
      </c>
      <c r="AP13" s="236">
        <v>12</v>
      </c>
      <c r="AQ13" s="236">
        <v>4</v>
      </c>
      <c r="AR13" s="236">
        <v>14</v>
      </c>
      <c r="AS13" s="236">
        <v>8</v>
      </c>
      <c r="AT13" s="236"/>
      <c r="AU13" s="236">
        <v>4</v>
      </c>
      <c r="AV13" s="236"/>
      <c r="AW13" s="236">
        <v>12</v>
      </c>
      <c r="AX13" s="236">
        <v>7</v>
      </c>
      <c r="AY13" s="236"/>
      <c r="AZ13" s="236">
        <v>5</v>
      </c>
      <c r="BA13" s="236"/>
      <c r="BB13" s="236">
        <v>6</v>
      </c>
      <c r="BC13" s="236">
        <v>10</v>
      </c>
      <c r="BD13" s="237">
        <v>4</v>
      </c>
      <c r="BE13" s="237">
        <v>2</v>
      </c>
      <c r="BF13" s="237">
        <v>15</v>
      </c>
      <c r="BG13" s="237">
        <v>3</v>
      </c>
      <c r="BH13" s="237">
        <v>4</v>
      </c>
      <c r="BI13" s="237">
        <v>4</v>
      </c>
      <c r="BJ13" s="237">
        <v>7</v>
      </c>
      <c r="BK13" s="237">
        <v>5</v>
      </c>
      <c r="BL13" s="237"/>
      <c r="BM13" s="237">
        <v>4</v>
      </c>
      <c r="BN13" s="237">
        <v>4</v>
      </c>
      <c r="BO13" s="237">
        <v>4</v>
      </c>
      <c r="BP13" s="237"/>
      <c r="BQ13" s="237">
        <v>7</v>
      </c>
      <c r="BR13" s="237">
        <v>6</v>
      </c>
      <c r="BS13" s="237">
        <v>1</v>
      </c>
      <c r="BT13" s="237">
        <v>2</v>
      </c>
      <c r="BU13" s="237">
        <v>1</v>
      </c>
      <c r="BV13" s="237">
        <v>4</v>
      </c>
      <c r="BW13" s="237">
        <v>3</v>
      </c>
      <c r="BX13" s="237">
        <v>6</v>
      </c>
      <c r="BY13" s="237">
        <v>6</v>
      </c>
      <c r="BZ13" s="237">
        <v>8</v>
      </c>
      <c r="CA13" s="237">
        <v>3</v>
      </c>
      <c r="CB13" s="237">
        <v>18</v>
      </c>
      <c r="CC13" s="237">
        <v>10</v>
      </c>
      <c r="CD13" s="237">
        <v>1</v>
      </c>
      <c r="CE13" s="237">
        <v>30</v>
      </c>
      <c r="CF13" s="237">
        <v>5</v>
      </c>
      <c r="CG13" s="237">
        <v>7</v>
      </c>
      <c r="CH13" s="237">
        <v>2</v>
      </c>
      <c r="CI13" s="237">
        <v>8</v>
      </c>
      <c r="CJ13" s="237">
        <v>6</v>
      </c>
      <c r="CK13" s="237">
        <v>10</v>
      </c>
      <c r="CL13" s="237">
        <v>3</v>
      </c>
      <c r="CM13" s="237">
        <v>4</v>
      </c>
      <c r="CN13" s="237">
        <v>9</v>
      </c>
      <c r="CO13" s="237">
        <v>2</v>
      </c>
      <c r="CP13" s="237">
        <v>8</v>
      </c>
      <c r="CQ13" s="237">
        <v>6</v>
      </c>
      <c r="CR13" s="237">
        <v>2</v>
      </c>
      <c r="CS13" s="237">
        <v>8</v>
      </c>
      <c r="CT13" s="237">
        <v>10</v>
      </c>
      <c r="CU13" s="237"/>
      <c r="CV13" s="237">
        <v>4</v>
      </c>
      <c r="CW13" s="237">
        <v>8</v>
      </c>
      <c r="CX13" s="237">
        <v>8</v>
      </c>
      <c r="CY13" s="237">
        <v>1</v>
      </c>
      <c r="CZ13" s="237"/>
      <c r="DA13" s="237">
        <v>3</v>
      </c>
      <c r="DB13" s="237">
        <v>2</v>
      </c>
      <c r="DC13" s="237">
        <v>1</v>
      </c>
      <c r="DD13" s="237">
        <v>4</v>
      </c>
      <c r="DE13" s="237">
        <v>12</v>
      </c>
      <c r="DF13" s="237">
        <v>6</v>
      </c>
      <c r="DG13" s="237">
        <v>6</v>
      </c>
      <c r="DH13" s="237"/>
      <c r="DI13" s="237">
        <v>2</v>
      </c>
      <c r="DJ13" s="237">
        <v>2</v>
      </c>
      <c r="DK13" s="237">
        <v>20</v>
      </c>
      <c r="DL13" s="237">
        <v>2</v>
      </c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</row>
    <row r="14" spans="1:126" ht="31.5">
      <c r="A14" s="238">
        <v>11</v>
      </c>
      <c r="B14" s="272" t="s">
        <v>112</v>
      </c>
      <c r="C14" s="239">
        <f t="shared" si="0"/>
        <v>165</v>
      </c>
      <c r="D14" s="240"/>
      <c r="E14" s="240"/>
      <c r="F14" s="240">
        <f t="shared" si="1"/>
        <v>0</v>
      </c>
      <c r="G14" s="240">
        <f t="shared" si="2"/>
        <v>165</v>
      </c>
      <c r="H14" s="240">
        <f t="shared" si="3"/>
        <v>0</v>
      </c>
      <c r="I14" s="240">
        <f t="shared" si="4"/>
        <v>0</v>
      </c>
      <c r="J14" s="240">
        <f t="shared" si="5"/>
        <v>0</v>
      </c>
      <c r="K14" s="240">
        <f t="shared" si="6"/>
        <v>0</v>
      </c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>
        <v>1</v>
      </c>
      <c r="AQ14" s="236"/>
      <c r="AR14" s="236">
        <v>6</v>
      </c>
      <c r="AS14" s="236"/>
      <c r="AT14" s="236">
        <v>5</v>
      </c>
      <c r="AU14" s="236">
        <v>4</v>
      </c>
      <c r="AV14" s="236">
        <v>3</v>
      </c>
      <c r="AW14" s="236"/>
      <c r="AX14" s="236">
        <v>6</v>
      </c>
      <c r="AY14" s="236">
        <v>4</v>
      </c>
      <c r="AZ14" s="236">
        <v>5</v>
      </c>
      <c r="BA14" s="236">
        <v>2</v>
      </c>
      <c r="BB14" s="236">
        <v>5</v>
      </c>
      <c r="BC14" s="236">
        <v>3</v>
      </c>
      <c r="BD14" s="237">
        <v>9</v>
      </c>
      <c r="BE14" s="237">
        <v>6</v>
      </c>
      <c r="BF14" s="237">
        <v>20</v>
      </c>
      <c r="BG14" s="237">
        <v>2</v>
      </c>
      <c r="BH14" s="237"/>
      <c r="BI14" s="237">
        <v>2</v>
      </c>
      <c r="BJ14" s="237"/>
      <c r="BK14" s="237">
        <v>5</v>
      </c>
      <c r="BL14" s="237"/>
      <c r="BM14" s="237">
        <v>4</v>
      </c>
      <c r="BN14" s="237">
        <v>4</v>
      </c>
      <c r="BO14" s="237">
        <v>9</v>
      </c>
      <c r="BP14" s="237">
        <v>9</v>
      </c>
      <c r="BQ14" s="237">
        <v>4</v>
      </c>
      <c r="BR14" s="237">
        <v>4</v>
      </c>
      <c r="BS14" s="237">
        <v>3</v>
      </c>
      <c r="BT14" s="237">
        <v>3</v>
      </c>
      <c r="BU14" s="237"/>
      <c r="BV14" s="237">
        <v>3</v>
      </c>
      <c r="BW14" s="237">
        <v>3</v>
      </c>
      <c r="BX14" s="237">
        <v>2</v>
      </c>
      <c r="BY14" s="237">
        <v>5</v>
      </c>
      <c r="BZ14" s="237">
        <v>2</v>
      </c>
      <c r="CA14" s="237">
        <v>5</v>
      </c>
      <c r="CB14" s="237">
        <v>9</v>
      </c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>
        <v>8</v>
      </c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</row>
    <row r="15" spans="1:126" ht="31.5">
      <c r="A15" s="241">
        <v>12</v>
      </c>
      <c r="B15" s="274" t="s">
        <v>113</v>
      </c>
      <c r="C15" s="239">
        <f t="shared" si="0"/>
        <v>41</v>
      </c>
      <c r="D15" s="240"/>
      <c r="E15" s="240"/>
      <c r="F15" s="240">
        <f t="shared" si="1"/>
        <v>0</v>
      </c>
      <c r="G15" s="240">
        <f t="shared" si="2"/>
        <v>41</v>
      </c>
      <c r="H15" s="240">
        <f t="shared" si="3"/>
        <v>0</v>
      </c>
      <c r="I15" s="240">
        <f t="shared" si="4"/>
        <v>0</v>
      </c>
      <c r="J15" s="240">
        <f t="shared" si="5"/>
        <v>0</v>
      </c>
      <c r="K15" s="240">
        <f t="shared" si="6"/>
        <v>0</v>
      </c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>
        <v>1</v>
      </c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>
        <v>3</v>
      </c>
      <c r="CE15" s="237">
        <v>3</v>
      </c>
      <c r="CF15" s="237">
        <v>5</v>
      </c>
      <c r="CG15" s="237"/>
      <c r="CH15" s="237">
        <v>1</v>
      </c>
      <c r="CI15" s="237">
        <v>4</v>
      </c>
      <c r="CJ15" s="237">
        <v>1</v>
      </c>
      <c r="CK15" s="237"/>
      <c r="CL15" s="237"/>
      <c r="CM15" s="237"/>
      <c r="CN15" s="237">
        <v>3</v>
      </c>
      <c r="CO15" s="237">
        <v>2</v>
      </c>
      <c r="CP15" s="237">
        <v>3</v>
      </c>
      <c r="CQ15" s="237"/>
      <c r="CR15" s="237"/>
      <c r="CS15" s="237">
        <v>2</v>
      </c>
      <c r="CT15" s="237"/>
      <c r="CU15" s="237">
        <v>6</v>
      </c>
      <c r="CV15" s="237">
        <v>3</v>
      </c>
      <c r="CW15" s="237">
        <v>4</v>
      </c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</row>
    <row r="16" spans="1:126" ht="15.75">
      <c r="A16" s="238">
        <v>13</v>
      </c>
      <c r="B16" s="272" t="s">
        <v>114</v>
      </c>
      <c r="C16" s="239">
        <f t="shared" si="0"/>
        <v>7</v>
      </c>
      <c r="D16" s="240"/>
      <c r="E16" s="240"/>
      <c r="F16" s="240">
        <f t="shared" si="1"/>
        <v>0</v>
      </c>
      <c r="G16" s="240">
        <f t="shared" si="2"/>
        <v>0</v>
      </c>
      <c r="H16" s="240">
        <f t="shared" si="3"/>
        <v>0</v>
      </c>
      <c r="I16" s="240">
        <f t="shared" si="4"/>
        <v>0</v>
      </c>
      <c r="J16" s="240">
        <f t="shared" si="5"/>
        <v>0</v>
      </c>
      <c r="K16" s="240">
        <f t="shared" si="6"/>
        <v>7</v>
      </c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>
        <v>2</v>
      </c>
      <c r="DO16" s="237"/>
      <c r="DP16" s="237">
        <v>1</v>
      </c>
      <c r="DQ16" s="237">
        <v>1</v>
      </c>
      <c r="DR16" s="237"/>
      <c r="DS16" s="237">
        <v>2</v>
      </c>
      <c r="DT16" s="237"/>
      <c r="DU16" s="237">
        <v>1</v>
      </c>
      <c r="DV16" s="237"/>
    </row>
    <row r="17" spans="1:126" ht="15.75">
      <c r="A17" s="238">
        <v>14</v>
      </c>
      <c r="B17" s="272" t="s">
        <v>115</v>
      </c>
      <c r="C17" s="239">
        <f t="shared" si="0"/>
        <v>2</v>
      </c>
      <c r="D17" s="240"/>
      <c r="E17" s="240"/>
      <c r="F17" s="240">
        <f t="shared" si="1"/>
        <v>0</v>
      </c>
      <c r="G17" s="240">
        <f t="shared" si="2"/>
        <v>0</v>
      </c>
      <c r="H17" s="240">
        <f t="shared" si="3"/>
        <v>0</v>
      </c>
      <c r="I17" s="240">
        <f t="shared" si="4"/>
        <v>0</v>
      </c>
      <c r="J17" s="240">
        <f t="shared" si="5"/>
        <v>0</v>
      </c>
      <c r="K17" s="240">
        <f t="shared" si="6"/>
        <v>2</v>
      </c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>
        <v>2</v>
      </c>
      <c r="DT17" s="237"/>
      <c r="DU17" s="237"/>
      <c r="DV17" s="237"/>
    </row>
    <row r="18" spans="1:126" ht="15.75">
      <c r="A18" s="238">
        <v>15</v>
      </c>
      <c r="B18" s="272" t="s">
        <v>116</v>
      </c>
      <c r="C18" s="239">
        <f t="shared" si="0"/>
        <v>0</v>
      </c>
      <c r="D18" s="240"/>
      <c r="E18" s="240"/>
      <c r="F18" s="240">
        <f t="shared" si="1"/>
        <v>0</v>
      </c>
      <c r="G18" s="240">
        <f t="shared" si="2"/>
        <v>0</v>
      </c>
      <c r="H18" s="240">
        <f t="shared" si="3"/>
        <v>0</v>
      </c>
      <c r="I18" s="240">
        <f t="shared" si="4"/>
        <v>0</v>
      </c>
      <c r="J18" s="240">
        <f t="shared" si="5"/>
        <v>0</v>
      </c>
      <c r="K18" s="240">
        <f t="shared" si="6"/>
        <v>0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</row>
    <row r="19" spans="1:126" ht="15.75">
      <c r="A19" s="238">
        <v>16</v>
      </c>
      <c r="B19" s="272" t="s">
        <v>117</v>
      </c>
      <c r="C19" s="239">
        <f t="shared" si="0"/>
        <v>3</v>
      </c>
      <c r="D19" s="240"/>
      <c r="E19" s="240"/>
      <c r="F19" s="240">
        <f t="shared" si="1"/>
        <v>0</v>
      </c>
      <c r="G19" s="240">
        <f t="shared" si="2"/>
        <v>3</v>
      </c>
      <c r="H19" s="240">
        <f t="shared" si="3"/>
        <v>0</v>
      </c>
      <c r="I19" s="240">
        <f t="shared" si="4"/>
        <v>0</v>
      </c>
      <c r="J19" s="240">
        <f t="shared" si="5"/>
        <v>0</v>
      </c>
      <c r="K19" s="240">
        <f t="shared" si="6"/>
        <v>0</v>
      </c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7"/>
      <c r="BE19" s="237">
        <v>1</v>
      </c>
      <c r="BF19" s="237">
        <v>1</v>
      </c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>
        <v>1</v>
      </c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</row>
    <row r="20" spans="1:126" ht="16.5" thickBot="1">
      <c r="A20" s="238">
        <v>17</v>
      </c>
      <c r="B20" s="273" t="s">
        <v>118</v>
      </c>
      <c r="C20" s="239">
        <f t="shared" si="0"/>
        <v>150</v>
      </c>
      <c r="D20" s="240"/>
      <c r="E20" s="240"/>
      <c r="F20" s="240">
        <f t="shared" si="1"/>
        <v>18</v>
      </c>
      <c r="G20" s="240">
        <f t="shared" si="2"/>
        <v>74</v>
      </c>
      <c r="H20" s="240">
        <f t="shared" si="3"/>
        <v>50</v>
      </c>
      <c r="I20" s="240">
        <f t="shared" si="4"/>
        <v>0</v>
      </c>
      <c r="J20" s="240">
        <f t="shared" si="5"/>
        <v>0</v>
      </c>
      <c r="K20" s="240">
        <f t="shared" si="6"/>
        <v>8</v>
      </c>
      <c r="L20" s="242">
        <v>7</v>
      </c>
      <c r="M20" s="242"/>
      <c r="N20" s="242">
        <v>8</v>
      </c>
      <c r="O20" s="242"/>
      <c r="P20" s="242"/>
      <c r="Q20" s="242">
        <v>2</v>
      </c>
      <c r="R20" s="242">
        <v>5</v>
      </c>
      <c r="S20" s="242">
        <v>4</v>
      </c>
      <c r="T20" s="242"/>
      <c r="U20" s="242">
        <v>1</v>
      </c>
      <c r="V20" s="242">
        <v>12</v>
      </c>
      <c r="W20" s="242"/>
      <c r="X20" s="242"/>
      <c r="Y20" s="242">
        <v>6</v>
      </c>
      <c r="Z20" s="242">
        <v>1</v>
      </c>
      <c r="AA20" s="242"/>
      <c r="AB20" s="242">
        <v>1</v>
      </c>
      <c r="AC20" s="242">
        <v>3</v>
      </c>
      <c r="AD20" s="242">
        <v>8</v>
      </c>
      <c r="AE20" s="242"/>
      <c r="AF20" s="242"/>
      <c r="AG20" s="242"/>
      <c r="AH20" s="242"/>
      <c r="AI20" s="242">
        <v>1</v>
      </c>
      <c r="AJ20" s="242"/>
      <c r="AK20" s="242"/>
      <c r="AL20" s="242">
        <v>1</v>
      </c>
      <c r="AM20" s="242">
        <v>8</v>
      </c>
      <c r="AN20" s="242"/>
      <c r="AO20" s="242"/>
      <c r="AP20" s="242">
        <v>2</v>
      </c>
      <c r="AQ20" s="242">
        <v>1</v>
      </c>
      <c r="AR20" s="242">
        <v>2</v>
      </c>
      <c r="AS20" s="242">
        <v>4</v>
      </c>
      <c r="AT20" s="242">
        <v>2</v>
      </c>
      <c r="AU20" s="242"/>
      <c r="AV20" s="242"/>
      <c r="AW20" s="242">
        <v>1</v>
      </c>
      <c r="AX20" s="242">
        <v>2</v>
      </c>
      <c r="AY20" s="242">
        <v>1</v>
      </c>
      <c r="AZ20" s="242"/>
      <c r="BA20" s="242"/>
      <c r="BB20" s="242">
        <v>1</v>
      </c>
      <c r="BC20" s="242">
        <v>3</v>
      </c>
      <c r="BD20" s="243"/>
      <c r="BE20" s="243">
        <v>3</v>
      </c>
      <c r="BF20" s="243">
        <v>6</v>
      </c>
      <c r="BG20" s="243">
        <v>1</v>
      </c>
      <c r="BH20" s="243"/>
      <c r="BI20" s="243"/>
      <c r="BJ20" s="243">
        <v>1</v>
      </c>
      <c r="BK20" s="243">
        <v>3</v>
      </c>
      <c r="BL20" s="243">
        <v>2</v>
      </c>
      <c r="BM20" s="243">
        <v>3</v>
      </c>
      <c r="BN20" s="243"/>
      <c r="BO20" s="243">
        <v>3</v>
      </c>
      <c r="BP20" s="243">
        <v>4</v>
      </c>
      <c r="BQ20" s="243"/>
      <c r="BR20" s="243">
        <v>1</v>
      </c>
      <c r="BS20" s="243"/>
      <c r="BT20" s="243">
        <v>3</v>
      </c>
      <c r="BU20" s="243"/>
      <c r="BV20" s="243">
        <v>2</v>
      </c>
      <c r="BW20" s="243">
        <v>1</v>
      </c>
      <c r="BX20" s="243">
        <v>1</v>
      </c>
      <c r="BY20" s="237">
        <v>4</v>
      </c>
      <c r="BZ20" s="237">
        <v>1</v>
      </c>
      <c r="CA20" s="237">
        <v>1</v>
      </c>
      <c r="CB20" s="237">
        <v>2</v>
      </c>
      <c r="CC20" s="237">
        <v>1</v>
      </c>
      <c r="CD20" s="237"/>
      <c r="CE20" s="237"/>
      <c r="CF20" s="237"/>
      <c r="CG20" s="237"/>
      <c r="CH20" s="237">
        <v>1</v>
      </c>
      <c r="CI20" s="237">
        <v>2</v>
      </c>
      <c r="CJ20" s="237">
        <v>1</v>
      </c>
      <c r="CK20" s="237"/>
      <c r="CL20" s="237"/>
      <c r="CM20" s="237"/>
      <c r="CN20" s="237">
        <v>2</v>
      </c>
      <c r="CO20" s="237"/>
      <c r="CP20" s="237"/>
      <c r="CQ20" s="237">
        <v>1</v>
      </c>
      <c r="CR20" s="237"/>
      <c r="CS20" s="237"/>
      <c r="CT20" s="237">
        <v>1</v>
      </c>
      <c r="CU20" s="237"/>
      <c r="CV20" s="237"/>
      <c r="CW20" s="237">
        <v>1</v>
      </c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>
        <v>3</v>
      </c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>
        <v>8</v>
      </c>
    </row>
    <row r="21" spans="1:126" ht="27.75" thickBot="1">
      <c r="A21" s="244"/>
      <c r="B21" s="245" t="s">
        <v>119</v>
      </c>
      <c r="C21" s="246">
        <f>SUM(C4:C20)</f>
        <v>1942</v>
      </c>
      <c r="D21" s="246"/>
      <c r="E21" s="246"/>
      <c r="F21" s="246">
        <f>SUM(F4:F20)</f>
        <v>131</v>
      </c>
      <c r="G21" s="246">
        <f t="shared" ref="G21:J21" si="7">SUM(G4:G20)</f>
        <v>889</v>
      </c>
      <c r="H21" s="246">
        <f>SUM(H4:H20)</f>
        <v>755</v>
      </c>
      <c r="I21" s="246">
        <f t="shared" si="7"/>
        <v>50</v>
      </c>
      <c r="J21" s="246">
        <f t="shared" si="7"/>
        <v>100</v>
      </c>
      <c r="K21" s="247">
        <f>SUM(K4:K20)</f>
        <v>17</v>
      </c>
      <c r="L21" s="248">
        <f>SUM(L4:L20)</f>
        <v>78</v>
      </c>
      <c r="M21" s="249">
        <f t="shared" ref="M21:BY21" si="8">SUM(M4:M20)</f>
        <v>81</v>
      </c>
      <c r="N21" s="249">
        <f t="shared" si="8"/>
        <v>84</v>
      </c>
      <c r="O21" s="249">
        <f t="shared" si="8"/>
        <v>50</v>
      </c>
      <c r="P21" s="249">
        <f t="shared" si="8"/>
        <v>53</v>
      </c>
      <c r="Q21" s="249">
        <f t="shared" si="8"/>
        <v>86</v>
      </c>
      <c r="R21" s="249">
        <f t="shared" si="8"/>
        <v>70</v>
      </c>
      <c r="S21" s="249">
        <f t="shared" si="8"/>
        <v>57</v>
      </c>
      <c r="T21" s="249">
        <f t="shared" si="8"/>
        <v>21</v>
      </c>
      <c r="U21" s="249">
        <f t="shared" si="8"/>
        <v>13</v>
      </c>
      <c r="V21" s="249">
        <f t="shared" si="8"/>
        <v>54</v>
      </c>
      <c r="W21" s="249">
        <f t="shared" si="8"/>
        <v>4</v>
      </c>
      <c r="X21" s="249">
        <f t="shared" si="8"/>
        <v>6</v>
      </c>
      <c r="Y21" s="249">
        <f t="shared" si="8"/>
        <v>22</v>
      </c>
      <c r="Z21" s="249">
        <f t="shared" si="8"/>
        <v>21</v>
      </c>
      <c r="AA21" s="249">
        <f t="shared" si="8"/>
        <v>14</v>
      </c>
      <c r="AB21" s="249">
        <f t="shared" si="8"/>
        <v>21</v>
      </c>
      <c r="AC21" s="249">
        <f t="shared" si="8"/>
        <v>19</v>
      </c>
      <c r="AD21" s="249">
        <f t="shared" si="8"/>
        <v>8</v>
      </c>
      <c r="AE21" s="249">
        <f t="shared" si="8"/>
        <v>100</v>
      </c>
      <c r="AF21" s="249">
        <f t="shared" si="8"/>
        <v>2</v>
      </c>
      <c r="AG21" s="249">
        <f t="shared" si="8"/>
        <v>13</v>
      </c>
      <c r="AH21" s="249">
        <f t="shared" si="8"/>
        <v>16</v>
      </c>
      <c r="AI21" s="249">
        <f t="shared" si="8"/>
        <v>42</v>
      </c>
      <c r="AJ21" s="249">
        <f t="shared" si="8"/>
        <v>0</v>
      </c>
      <c r="AK21" s="249">
        <f t="shared" si="8"/>
        <v>4</v>
      </c>
      <c r="AL21" s="249">
        <f t="shared" si="8"/>
        <v>7</v>
      </c>
      <c r="AM21" s="249">
        <f>SUM(AM4:AM20)</f>
        <v>13</v>
      </c>
      <c r="AN21" s="249">
        <f>SUM(AN4:AN20)</f>
        <v>16</v>
      </c>
      <c r="AO21" s="249">
        <f t="shared" ref="AO21:BS21" si="9">SUM(AO4:AO20)</f>
        <v>7</v>
      </c>
      <c r="AP21" s="249">
        <f t="shared" si="9"/>
        <v>22</v>
      </c>
      <c r="AQ21" s="249">
        <f t="shared" si="9"/>
        <v>9</v>
      </c>
      <c r="AR21" s="249">
        <f t="shared" si="9"/>
        <v>27</v>
      </c>
      <c r="AS21" s="249">
        <f t="shared" si="9"/>
        <v>13</v>
      </c>
      <c r="AT21" s="249">
        <f t="shared" si="9"/>
        <v>13</v>
      </c>
      <c r="AU21" s="249">
        <f t="shared" si="9"/>
        <v>13</v>
      </c>
      <c r="AV21" s="249">
        <f t="shared" si="9"/>
        <v>5</v>
      </c>
      <c r="AW21" s="249">
        <f t="shared" si="9"/>
        <v>17</v>
      </c>
      <c r="AX21" s="249">
        <f t="shared" si="9"/>
        <v>19</v>
      </c>
      <c r="AY21" s="249">
        <f t="shared" si="9"/>
        <v>12</v>
      </c>
      <c r="AZ21" s="249">
        <f t="shared" si="9"/>
        <v>14</v>
      </c>
      <c r="BA21" s="249">
        <f t="shared" si="9"/>
        <v>10</v>
      </c>
      <c r="BB21" s="249">
        <f t="shared" si="9"/>
        <v>14</v>
      </c>
      <c r="BC21" s="249">
        <f t="shared" si="9"/>
        <v>18</v>
      </c>
      <c r="BD21" s="249">
        <f t="shared" si="9"/>
        <v>21</v>
      </c>
      <c r="BE21" s="249">
        <f t="shared" si="9"/>
        <v>19</v>
      </c>
      <c r="BF21" s="249">
        <f t="shared" si="9"/>
        <v>57</v>
      </c>
      <c r="BG21" s="249">
        <f t="shared" si="9"/>
        <v>7</v>
      </c>
      <c r="BH21" s="249">
        <f t="shared" si="9"/>
        <v>4</v>
      </c>
      <c r="BI21" s="249">
        <f t="shared" si="9"/>
        <v>6</v>
      </c>
      <c r="BJ21" s="249">
        <f t="shared" si="9"/>
        <v>15</v>
      </c>
      <c r="BK21" s="249">
        <f t="shared" si="9"/>
        <v>16</v>
      </c>
      <c r="BL21" s="249">
        <f t="shared" si="9"/>
        <v>2</v>
      </c>
      <c r="BM21" s="249">
        <f t="shared" si="9"/>
        <v>15</v>
      </c>
      <c r="BN21" s="249">
        <f t="shared" si="9"/>
        <v>12</v>
      </c>
      <c r="BO21" s="249">
        <f t="shared" si="9"/>
        <v>19</v>
      </c>
      <c r="BP21" s="249">
        <f t="shared" si="9"/>
        <v>17</v>
      </c>
      <c r="BQ21" s="249">
        <f t="shared" si="9"/>
        <v>16</v>
      </c>
      <c r="BR21" s="249">
        <f t="shared" si="9"/>
        <v>15</v>
      </c>
      <c r="BS21" s="249">
        <f t="shared" si="9"/>
        <v>7</v>
      </c>
      <c r="BT21" s="249">
        <f t="shared" si="8"/>
        <v>15</v>
      </c>
      <c r="BU21" s="249">
        <f t="shared" si="8"/>
        <v>2</v>
      </c>
      <c r="BV21" s="249">
        <f t="shared" si="8"/>
        <v>12</v>
      </c>
      <c r="BW21" s="249">
        <f t="shared" si="8"/>
        <v>12</v>
      </c>
      <c r="BX21" s="249">
        <f t="shared" si="8"/>
        <v>11</v>
      </c>
      <c r="BY21" s="249">
        <f t="shared" si="8"/>
        <v>21</v>
      </c>
      <c r="BZ21" s="249">
        <f t="shared" ref="BZ21:DV21" si="10">SUM(BZ4:BZ20)</f>
        <v>19</v>
      </c>
      <c r="CA21" s="249">
        <f t="shared" si="10"/>
        <v>14</v>
      </c>
      <c r="CB21" s="249">
        <f t="shared" si="10"/>
        <v>36</v>
      </c>
      <c r="CC21" s="249">
        <f t="shared" si="10"/>
        <v>12</v>
      </c>
      <c r="CD21" s="249">
        <f t="shared" si="10"/>
        <v>5</v>
      </c>
      <c r="CE21" s="249">
        <f t="shared" si="10"/>
        <v>38</v>
      </c>
      <c r="CF21" s="249">
        <f t="shared" si="10"/>
        <v>11</v>
      </c>
      <c r="CG21" s="249">
        <f t="shared" si="10"/>
        <v>9</v>
      </c>
      <c r="CH21" s="249">
        <f t="shared" si="10"/>
        <v>7</v>
      </c>
      <c r="CI21" s="249">
        <f t="shared" si="10"/>
        <v>16</v>
      </c>
      <c r="CJ21" s="249">
        <f t="shared" si="10"/>
        <v>8</v>
      </c>
      <c r="CK21" s="249">
        <f t="shared" si="10"/>
        <v>13</v>
      </c>
      <c r="CL21" s="249">
        <f t="shared" si="10"/>
        <v>3</v>
      </c>
      <c r="CM21" s="249">
        <f>SUM(CM4:CM20)</f>
        <v>4</v>
      </c>
      <c r="CN21" s="249">
        <f t="shared" si="10"/>
        <v>16</v>
      </c>
      <c r="CO21" s="249">
        <f t="shared" si="10"/>
        <v>6</v>
      </c>
      <c r="CP21" s="249">
        <f t="shared" si="10"/>
        <v>11</v>
      </c>
      <c r="CQ21" s="249">
        <f t="shared" si="10"/>
        <v>9</v>
      </c>
      <c r="CR21" s="249">
        <f t="shared" si="10"/>
        <v>2</v>
      </c>
      <c r="CS21" s="249">
        <f t="shared" si="10"/>
        <v>18</v>
      </c>
      <c r="CT21" s="249">
        <f t="shared" si="10"/>
        <v>14</v>
      </c>
      <c r="CU21" s="249">
        <f t="shared" si="10"/>
        <v>10</v>
      </c>
      <c r="CV21" s="249">
        <f t="shared" si="10"/>
        <v>11</v>
      </c>
      <c r="CW21" s="249">
        <f t="shared" si="10"/>
        <v>16</v>
      </c>
      <c r="CX21" s="249">
        <f t="shared" si="10"/>
        <v>12</v>
      </c>
      <c r="CY21" s="249">
        <f t="shared" si="10"/>
        <v>1</v>
      </c>
      <c r="CZ21" s="249">
        <f t="shared" si="10"/>
        <v>0</v>
      </c>
      <c r="DA21" s="249">
        <f t="shared" si="10"/>
        <v>3</v>
      </c>
      <c r="DB21" s="249">
        <f t="shared" si="10"/>
        <v>2</v>
      </c>
      <c r="DC21" s="249">
        <f t="shared" si="10"/>
        <v>1</v>
      </c>
      <c r="DD21" s="249">
        <f t="shared" si="10"/>
        <v>4</v>
      </c>
      <c r="DE21" s="249">
        <f t="shared" si="10"/>
        <v>22</v>
      </c>
      <c r="DF21" s="249">
        <f t="shared" si="10"/>
        <v>6</v>
      </c>
      <c r="DG21" s="249">
        <f t="shared" si="10"/>
        <v>6</v>
      </c>
      <c r="DH21" s="249">
        <f t="shared" si="10"/>
        <v>0</v>
      </c>
      <c r="DI21" s="249">
        <f t="shared" si="10"/>
        <v>3</v>
      </c>
      <c r="DJ21" s="249">
        <f t="shared" si="10"/>
        <v>2</v>
      </c>
      <c r="DK21" s="249">
        <f t="shared" si="10"/>
        <v>42</v>
      </c>
      <c r="DL21" s="249">
        <f t="shared" si="10"/>
        <v>4</v>
      </c>
      <c r="DM21" s="249">
        <f t="shared" si="10"/>
        <v>0</v>
      </c>
      <c r="DN21" s="249">
        <f t="shared" si="10"/>
        <v>2</v>
      </c>
      <c r="DO21" s="249">
        <f t="shared" si="10"/>
        <v>0</v>
      </c>
      <c r="DP21" s="249">
        <f t="shared" si="10"/>
        <v>1</v>
      </c>
      <c r="DQ21" s="249">
        <f t="shared" si="10"/>
        <v>1</v>
      </c>
      <c r="DR21" s="249">
        <f t="shared" si="10"/>
        <v>0</v>
      </c>
      <c r="DS21" s="249">
        <f t="shared" si="10"/>
        <v>4</v>
      </c>
      <c r="DT21" s="249">
        <f t="shared" si="10"/>
        <v>0</v>
      </c>
      <c r="DU21" s="249">
        <f t="shared" si="10"/>
        <v>1</v>
      </c>
      <c r="DV21" s="249">
        <f t="shared" si="10"/>
        <v>8</v>
      </c>
    </row>
    <row r="22" spans="1:126" ht="15.75">
      <c r="A22" s="238">
        <v>18</v>
      </c>
      <c r="B22" s="272" t="s">
        <v>120</v>
      </c>
      <c r="C22" s="239">
        <f t="shared" ref="C22:C31" si="11">SUM(L22:DV22)</f>
        <v>19</v>
      </c>
      <c r="D22" s="240"/>
      <c r="E22" s="240"/>
      <c r="F22" s="240">
        <f t="shared" ref="F22:F31" si="12">X22+AD22+AF22+AG22+AH22+AI22+AJ22+AK22+AL22+AM22+AN22+DL22</f>
        <v>0</v>
      </c>
      <c r="G22" s="240">
        <f t="shared" ref="G22:G31" si="13">AP22+AQ22+AR22+AS22+AT22+AU22+AV22+AW22+AX22+AY22+AZ22+BA22+BB22+BC22+BD22+BE22+BF22+BG22+BH22+BI22+BJ22+BK22+BL22+BM22+BN22+BO22+BP22+BQ22+BR22+BS22+BT22+BU22+BV22+BW22+BX22+BY22+BZ22+CA22+CB22+CC22+CD22+CE22+CF22+CG22+CH22+CI22+CJ22+CK22+CL22+CM22+CN22+CO22+CP22+CQ22+CR22+CS22+CT22+CU22+CV22+CW22+CX22+DK22</f>
        <v>15</v>
      </c>
      <c r="H22" s="240">
        <f t="shared" ref="H22:H31" si="14">L22+M22+N22+O22+P22+Q22+R22+S22+T22+U22+W22+Y22+Z22+AA22+AB22+AC22+AO22+V22</f>
        <v>1</v>
      </c>
      <c r="I22" s="240">
        <f t="shared" ref="I22:I31" si="15">CY22+CZ22+DA22+DB22+DC22+DD22+DE22+DF22+DG22+DH22+DI22+DJ22</f>
        <v>0</v>
      </c>
      <c r="J22" s="240">
        <f t="shared" ref="J22:J31" si="16">SUM(AE22)</f>
        <v>0</v>
      </c>
      <c r="K22" s="240">
        <f t="shared" ref="K22:K31" si="17">DM22+DN22+DO22+DP22+DQ22+DR22+DS22+DT22+DU22+DV22</f>
        <v>3</v>
      </c>
      <c r="L22" s="250"/>
      <c r="M22" s="250"/>
      <c r="N22" s="250"/>
      <c r="O22" s="250"/>
      <c r="P22" s="250">
        <v>1</v>
      </c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>
        <v>1</v>
      </c>
      <c r="AQ22" s="250"/>
      <c r="AR22" s="250"/>
      <c r="AS22" s="250">
        <v>1</v>
      </c>
      <c r="AT22" s="250"/>
      <c r="AU22" s="250"/>
      <c r="AV22" s="250"/>
      <c r="AW22" s="250"/>
      <c r="AX22" s="250"/>
      <c r="AY22" s="250">
        <v>1</v>
      </c>
      <c r="AZ22" s="250"/>
      <c r="BA22" s="250"/>
      <c r="BB22" s="250"/>
      <c r="BC22" s="250">
        <v>1</v>
      </c>
      <c r="BD22" s="251"/>
      <c r="BE22" s="251"/>
      <c r="BF22" s="251"/>
      <c r="BG22" s="251">
        <v>1</v>
      </c>
      <c r="BH22" s="251"/>
      <c r="BI22" s="251"/>
      <c r="BJ22" s="251"/>
      <c r="BK22" s="251">
        <v>1</v>
      </c>
      <c r="BL22" s="251"/>
      <c r="BM22" s="251"/>
      <c r="BN22" s="251"/>
      <c r="BO22" s="251"/>
      <c r="BP22" s="251">
        <v>1</v>
      </c>
      <c r="BQ22" s="251">
        <v>1</v>
      </c>
      <c r="BR22" s="251"/>
      <c r="BS22" s="251"/>
      <c r="BT22" s="251"/>
      <c r="BU22" s="251"/>
      <c r="BV22" s="251">
        <v>1</v>
      </c>
      <c r="BW22" s="251"/>
      <c r="BX22" s="251"/>
      <c r="BY22" s="237">
        <v>1</v>
      </c>
      <c r="BZ22" s="237"/>
      <c r="CA22" s="237">
        <v>1</v>
      </c>
      <c r="CB22" s="237"/>
      <c r="CC22" s="237"/>
      <c r="CD22" s="237"/>
      <c r="CE22" s="237">
        <v>1</v>
      </c>
      <c r="CF22" s="237"/>
      <c r="CG22" s="237"/>
      <c r="CH22" s="237"/>
      <c r="CI22" s="237">
        <v>1</v>
      </c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>
        <v>1</v>
      </c>
      <c r="CV22" s="237"/>
      <c r="CW22" s="237">
        <v>1</v>
      </c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>
        <v>3</v>
      </c>
    </row>
    <row r="23" spans="1:126" ht="15.75">
      <c r="A23" s="238">
        <v>19</v>
      </c>
      <c r="B23" s="272" t="s">
        <v>121</v>
      </c>
      <c r="C23" s="239">
        <f t="shared" si="11"/>
        <v>9</v>
      </c>
      <c r="D23" s="240"/>
      <c r="E23" s="240"/>
      <c r="F23" s="240">
        <f t="shared" si="12"/>
        <v>2</v>
      </c>
      <c r="G23" s="240">
        <f t="shared" si="13"/>
        <v>6</v>
      </c>
      <c r="H23" s="240">
        <f t="shared" si="14"/>
        <v>1</v>
      </c>
      <c r="I23" s="240">
        <f t="shared" si="15"/>
        <v>0</v>
      </c>
      <c r="J23" s="240">
        <f t="shared" si="16"/>
        <v>0</v>
      </c>
      <c r="K23" s="240">
        <f t="shared" si="17"/>
        <v>0</v>
      </c>
      <c r="L23" s="236"/>
      <c r="M23" s="236"/>
      <c r="N23" s="236"/>
      <c r="O23" s="236"/>
      <c r="P23" s="236"/>
      <c r="Q23" s="236"/>
      <c r="R23" s="236"/>
      <c r="S23" s="236">
        <v>1</v>
      </c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>
        <v>2</v>
      </c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>
        <v>1</v>
      </c>
      <c r="AY23" s="236"/>
      <c r="AZ23" s="236">
        <v>1</v>
      </c>
      <c r="BA23" s="236"/>
      <c r="BB23" s="236"/>
      <c r="BC23" s="236">
        <v>1</v>
      </c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>
        <v>1</v>
      </c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>
        <v>1</v>
      </c>
      <c r="CO23" s="237"/>
      <c r="CP23" s="237"/>
      <c r="CQ23" s="237"/>
      <c r="CR23" s="237"/>
      <c r="CS23" s="237"/>
      <c r="CT23" s="237"/>
      <c r="CU23" s="237"/>
      <c r="CV23" s="237"/>
      <c r="CW23" s="237">
        <v>1</v>
      </c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</row>
    <row r="24" spans="1:126" ht="31.5">
      <c r="A24" s="238">
        <v>20</v>
      </c>
      <c r="B24" s="272" t="s">
        <v>122</v>
      </c>
      <c r="C24" s="239">
        <f t="shared" si="11"/>
        <v>105</v>
      </c>
      <c r="D24" s="240"/>
      <c r="E24" s="240"/>
      <c r="F24" s="240">
        <f t="shared" si="12"/>
        <v>6</v>
      </c>
      <c r="G24" s="240">
        <f t="shared" si="13"/>
        <v>0</v>
      </c>
      <c r="H24" s="240">
        <f t="shared" si="14"/>
        <v>99</v>
      </c>
      <c r="I24" s="240">
        <f t="shared" si="15"/>
        <v>0</v>
      </c>
      <c r="J24" s="240">
        <f t="shared" si="16"/>
        <v>0</v>
      </c>
      <c r="K24" s="240">
        <f t="shared" si="17"/>
        <v>0</v>
      </c>
      <c r="L24" s="236">
        <v>10</v>
      </c>
      <c r="M24" s="236">
        <v>5</v>
      </c>
      <c r="N24" s="236">
        <v>12</v>
      </c>
      <c r="O24" s="236">
        <v>10</v>
      </c>
      <c r="P24" s="236">
        <v>20</v>
      </c>
      <c r="Q24" s="236"/>
      <c r="R24" s="236">
        <v>11</v>
      </c>
      <c r="S24" s="236">
        <v>25</v>
      </c>
      <c r="T24" s="236">
        <v>2</v>
      </c>
      <c r="U24" s="236"/>
      <c r="V24" s="236">
        <v>3</v>
      </c>
      <c r="W24" s="236"/>
      <c r="X24" s="236"/>
      <c r="Y24" s="236"/>
      <c r="Z24" s="236"/>
      <c r="AA24" s="236">
        <v>1</v>
      </c>
      <c r="AB24" s="236"/>
      <c r="AC24" s="236"/>
      <c r="AD24" s="236"/>
      <c r="AE24" s="236"/>
      <c r="AF24" s="236"/>
      <c r="AG24" s="236"/>
      <c r="AH24" s="236"/>
      <c r="AI24" s="236">
        <v>6</v>
      </c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</row>
    <row r="25" spans="1:126" ht="31.5">
      <c r="A25" s="238">
        <v>21</v>
      </c>
      <c r="B25" s="272" t="s">
        <v>123</v>
      </c>
      <c r="C25" s="239">
        <f t="shared" si="11"/>
        <v>0</v>
      </c>
      <c r="D25" s="240"/>
      <c r="E25" s="240"/>
      <c r="F25" s="240">
        <f t="shared" si="12"/>
        <v>0</v>
      </c>
      <c r="G25" s="240">
        <f t="shared" si="13"/>
        <v>0</v>
      </c>
      <c r="H25" s="240">
        <f t="shared" si="14"/>
        <v>0</v>
      </c>
      <c r="I25" s="240">
        <f t="shared" si="15"/>
        <v>0</v>
      </c>
      <c r="J25" s="240">
        <f t="shared" si="16"/>
        <v>0</v>
      </c>
      <c r="K25" s="240">
        <f t="shared" si="17"/>
        <v>0</v>
      </c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</row>
    <row r="26" spans="1:126" ht="31.5">
      <c r="A26" s="238">
        <v>22</v>
      </c>
      <c r="B26" s="272" t="s">
        <v>124</v>
      </c>
      <c r="C26" s="239">
        <f t="shared" si="11"/>
        <v>54</v>
      </c>
      <c r="D26" s="240"/>
      <c r="E26" s="240"/>
      <c r="F26" s="240">
        <f t="shared" si="12"/>
        <v>5</v>
      </c>
      <c r="G26" s="240">
        <f t="shared" si="13"/>
        <v>38</v>
      </c>
      <c r="H26" s="240">
        <f t="shared" si="14"/>
        <v>10</v>
      </c>
      <c r="I26" s="240">
        <f t="shared" si="15"/>
        <v>1</v>
      </c>
      <c r="J26" s="240">
        <f t="shared" si="16"/>
        <v>0</v>
      </c>
      <c r="K26" s="240">
        <f t="shared" si="17"/>
        <v>0</v>
      </c>
      <c r="L26" s="236"/>
      <c r="M26" s="236">
        <v>2</v>
      </c>
      <c r="N26" s="236"/>
      <c r="O26" s="236"/>
      <c r="P26" s="236"/>
      <c r="Q26" s="236"/>
      <c r="R26" s="236"/>
      <c r="S26" s="236">
        <v>2</v>
      </c>
      <c r="T26" s="236"/>
      <c r="U26" s="236"/>
      <c r="V26" s="236">
        <v>2</v>
      </c>
      <c r="W26" s="236"/>
      <c r="X26" s="236">
        <v>2</v>
      </c>
      <c r="Y26" s="236">
        <v>1</v>
      </c>
      <c r="Z26" s="236">
        <v>3</v>
      </c>
      <c r="AA26" s="236"/>
      <c r="AB26" s="236"/>
      <c r="AC26" s="236"/>
      <c r="AD26" s="236"/>
      <c r="AE26" s="236"/>
      <c r="AF26" s="236"/>
      <c r="AG26" s="236"/>
      <c r="AH26" s="236"/>
      <c r="AI26" s="236">
        <v>1</v>
      </c>
      <c r="AJ26" s="236"/>
      <c r="AK26" s="236"/>
      <c r="AL26" s="236"/>
      <c r="AM26" s="236"/>
      <c r="AN26" s="236"/>
      <c r="AO26" s="236"/>
      <c r="AP26" s="236">
        <v>1</v>
      </c>
      <c r="AQ26" s="236">
        <v>1</v>
      </c>
      <c r="AR26" s="236">
        <v>1</v>
      </c>
      <c r="AS26" s="236"/>
      <c r="AT26" s="236"/>
      <c r="AU26" s="236"/>
      <c r="AV26" s="236"/>
      <c r="AW26" s="236"/>
      <c r="AX26" s="236"/>
      <c r="AY26" s="236">
        <v>1</v>
      </c>
      <c r="AZ26" s="236">
        <v>1</v>
      </c>
      <c r="BA26" s="236">
        <v>1</v>
      </c>
      <c r="BB26" s="236"/>
      <c r="BC26" s="236">
        <v>1</v>
      </c>
      <c r="BD26" s="237">
        <v>1</v>
      </c>
      <c r="BE26" s="237">
        <v>1</v>
      </c>
      <c r="BF26" s="237">
        <v>3</v>
      </c>
      <c r="BG26" s="237"/>
      <c r="BH26" s="237"/>
      <c r="BI26" s="237"/>
      <c r="BJ26" s="237"/>
      <c r="BK26" s="237">
        <v>1</v>
      </c>
      <c r="BL26" s="237">
        <v>1</v>
      </c>
      <c r="BM26" s="237">
        <v>1</v>
      </c>
      <c r="BN26" s="237"/>
      <c r="BO26" s="237"/>
      <c r="BP26" s="237">
        <v>2</v>
      </c>
      <c r="BQ26" s="237"/>
      <c r="BR26" s="237">
        <v>1</v>
      </c>
      <c r="BS26" s="237"/>
      <c r="BT26" s="237"/>
      <c r="BU26" s="237"/>
      <c r="BV26" s="237"/>
      <c r="BW26" s="237"/>
      <c r="BX26" s="237"/>
      <c r="BY26" s="237">
        <v>2</v>
      </c>
      <c r="BZ26" s="237"/>
      <c r="CA26" s="237"/>
      <c r="CB26" s="237">
        <v>2</v>
      </c>
      <c r="CC26" s="237">
        <v>1</v>
      </c>
      <c r="CD26" s="237">
        <v>1</v>
      </c>
      <c r="CE26" s="237"/>
      <c r="CF26" s="237"/>
      <c r="CG26" s="237"/>
      <c r="CH26" s="237"/>
      <c r="CI26" s="237">
        <v>4</v>
      </c>
      <c r="CJ26" s="237"/>
      <c r="CK26" s="237"/>
      <c r="CL26" s="237"/>
      <c r="CM26" s="237"/>
      <c r="CN26" s="237">
        <v>2</v>
      </c>
      <c r="CO26" s="237"/>
      <c r="CP26" s="237"/>
      <c r="CQ26" s="237"/>
      <c r="CR26" s="237">
        <v>2</v>
      </c>
      <c r="CS26" s="237">
        <v>2</v>
      </c>
      <c r="CT26" s="237">
        <v>2</v>
      </c>
      <c r="CU26" s="237"/>
      <c r="CV26" s="237">
        <v>1</v>
      </c>
      <c r="CW26" s="237">
        <v>1</v>
      </c>
      <c r="CX26" s="237"/>
      <c r="CY26" s="237"/>
      <c r="CZ26" s="237"/>
      <c r="DA26" s="237"/>
      <c r="DB26" s="237"/>
      <c r="DC26" s="237"/>
      <c r="DD26" s="237"/>
      <c r="DE26" s="237"/>
      <c r="DF26" s="237">
        <v>1</v>
      </c>
      <c r="DG26" s="237"/>
      <c r="DH26" s="237"/>
      <c r="DI26" s="237"/>
      <c r="DJ26" s="237"/>
      <c r="DK26" s="237"/>
      <c r="DL26" s="237">
        <v>2</v>
      </c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</row>
    <row r="27" spans="1:126" ht="31.5">
      <c r="A27" s="238">
        <v>23</v>
      </c>
      <c r="B27" s="272" t="s">
        <v>125</v>
      </c>
      <c r="C27" s="239">
        <f t="shared" si="11"/>
        <v>66</v>
      </c>
      <c r="D27" s="240"/>
      <c r="E27" s="240"/>
      <c r="F27" s="240">
        <f t="shared" si="12"/>
        <v>5</v>
      </c>
      <c r="G27" s="240">
        <f t="shared" si="13"/>
        <v>0</v>
      </c>
      <c r="H27" s="240">
        <f t="shared" si="14"/>
        <v>61</v>
      </c>
      <c r="I27" s="240">
        <f t="shared" si="15"/>
        <v>0</v>
      </c>
      <c r="J27" s="240">
        <f t="shared" si="16"/>
        <v>0</v>
      </c>
      <c r="K27" s="240">
        <f t="shared" si="17"/>
        <v>0</v>
      </c>
      <c r="L27" s="236"/>
      <c r="M27" s="236">
        <v>5</v>
      </c>
      <c r="N27" s="236">
        <v>5</v>
      </c>
      <c r="O27" s="236">
        <v>10</v>
      </c>
      <c r="P27" s="236">
        <v>12</v>
      </c>
      <c r="Q27" s="236"/>
      <c r="R27" s="236"/>
      <c r="S27" s="236">
        <v>9</v>
      </c>
      <c r="T27" s="236">
        <v>2</v>
      </c>
      <c r="U27" s="236"/>
      <c r="V27" s="236">
        <v>13</v>
      </c>
      <c r="W27" s="236"/>
      <c r="X27" s="236"/>
      <c r="Y27" s="236"/>
      <c r="Z27" s="236"/>
      <c r="AA27" s="236"/>
      <c r="AB27" s="236"/>
      <c r="AC27" s="236">
        <v>5</v>
      </c>
      <c r="AD27" s="236"/>
      <c r="AE27" s="236"/>
      <c r="AF27" s="236"/>
      <c r="AG27" s="236"/>
      <c r="AH27" s="236"/>
      <c r="AI27" s="236">
        <v>5</v>
      </c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</row>
    <row r="28" spans="1:126" ht="31.5">
      <c r="A28" s="238">
        <v>24</v>
      </c>
      <c r="B28" s="272" t="s">
        <v>126</v>
      </c>
      <c r="C28" s="239">
        <f t="shared" si="11"/>
        <v>125</v>
      </c>
      <c r="D28" s="240"/>
      <c r="E28" s="240"/>
      <c r="F28" s="240">
        <f t="shared" si="12"/>
        <v>1</v>
      </c>
      <c r="G28" s="240">
        <f t="shared" si="13"/>
        <v>92</v>
      </c>
      <c r="H28" s="240">
        <f t="shared" si="14"/>
        <v>32</v>
      </c>
      <c r="I28" s="240">
        <f t="shared" si="15"/>
        <v>0</v>
      </c>
      <c r="J28" s="240">
        <f t="shared" si="16"/>
        <v>0</v>
      </c>
      <c r="K28" s="240">
        <f t="shared" si="17"/>
        <v>0</v>
      </c>
      <c r="L28" s="236">
        <v>1</v>
      </c>
      <c r="M28" s="236">
        <v>5</v>
      </c>
      <c r="N28" s="236">
        <v>3</v>
      </c>
      <c r="O28" s="236"/>
      <c r="P28" s="236"/>
      <c r="Q28" s="236"/>
      <c r="R28" s="236">
        <v>3</v>
      </c>
      <c r="S28" s="236">
        <v>4</v>
      </c>
      <c r="T28" s="236"/>
      <c r="U28" s="236"/>
      <c r="V28" s="236">
        <v>5</v>
      </c>
      <c r="W28" s="236"/>
      <c r="X28" s="236"/>
      <c r="Y28" s="236">
        <v>3</v>
      </c>
      <c r="Z28" s="236">
        <v>6</v>
      </c>
      <c r="AA28" s="236"/>
      <c r="AB28" s="236"/>
      <c r="AC28" s="236">
        <v>2</v>
      </c>
      <c r="AD28" s="236"/>
      <c r="AE28" s="236"/>
      <c r="AF28" s="236"/>
      <c r="AG28" s="236">
        <v>1</v>
      </c>
      <c r="AH28" s="236"/>
      <c r="AI28" s="236"/>
      <c r="AJ28" s="236"/>
      <c r="AK28" s="236"/>
      <c r="AL28" s="236"/>
      <c r="AM28" s="236"/>
      <c r="AN28" s="236"/>
      <c r="AO28" s="236"/>
      <c r="AP28" s="236">
        <v>5</v>
      </c>
      <c r="AQ28" s="236"/>
      <c r="AR28" s="236">
        <v>3</v>
      </c>
      <c r="AS28" s="236"/>
      <c r="AT28" s="236"/>
      <c r="AU28" s="236"/>
      <c r="AV28" s="236"/>
      <c r="AW28" s="236"/>
      <c r="AX28" s="236">
        <v>2</v>
      </c>
      <c r="AY28" s="236"/>
      <c r="AZ28" s="236">
        <v>4</v>
      </c>
      <c r="BA28" s="236"/>
      <c r="BB28" s="236"/>
      <c r="BC28" s="236"/>
      <c r="BD28" s="237">
        <v>2</v>
      </c>
      <c r="BE28" s="237">
        <v>6</v>
      </c>
      <c r="BF28" s="237">
        <v>8</v>
      </c>
      <c r="BG28" s="237">
        <v>2</v>
      </c>
      <c r="BH28" s="237"/>
      <c r="BI28" s="237"/>
      <c r="BJ28" s="237"/>
      <c r="BK28" s="237">
        <v>3</v>
      </c>
      <c r="BL28" s="237"/>
      <c r="BM28" s="237"/>
      <c r="BN28" s="237"/>
      <c r="BO28" s="237"/>
      <c r="BP28" s="237">
        <v>7</v>
      </c>
      <c r="BQ28" s="237"/>
      <c r="BR28" s="237">
        <v>2</v>
      </c>
      <c r="BS28" s="237"/>
      <c r="BT28" s="237">
        <v>4</v>
      </c>
      <c r="BU28" s="237"/>
      <c r="BV28" s="237">
        <v>2</v>
      </c>
      <c r="BW28" s="237">
        <v>2</v>
      </c>
      <c r="BX28" s="237">
        <v>3</v>
      </c>
      <c r="BY28" s="237">
        <v>1</v>
      </c>
      <c r="BZ28" s="237">
        <v>2</v>
      </c>
      <c r="CA28" s="237"/>
      <c r="CB28" s="237">
        <v>1</v>
      </c>
      <c r="CC28" s="237"/>
      <c r="CD28" s="237">
        <v>2</v>
      </c>
      <c r="CE28" s="237">
        <v>6</v>
      </c>
      <c r="CF28" s="237"/>
      <c r="CG28" s="237"/>
      <c r="CH28" s="237"/>
      <c r="CI28" s="237">
        <v>5</v>
      </c>
      <c r="CJ28" s="237"/>
      <c r="CK28" s="237"/>
      <c r="CL28" s="237"/>
      <c r="CM28" s="237">
        <v>4</v>
      </c>
      <c r="CN28" s="237">
        <v>4</v>
      </c>
      <c r="CO28" s="237"/>
      <c r="CP28" s="237"/>
      <c r="CQ28" s="237">
        <v>2</v>
      </c>
      <c r="CR28" s="237"/>
      <c r="CS28" s="237"/>
      <c r="CT28" s="237">
        <v>3</v>
      </c>
      <c r="CU28" s="237">
        <v>2</v>
      </c>
      <c r="CV28" s="237">
        <v>1</v>
      </c>
      <c r="CW28" s="237">
        <v>2</v>
      </c>
      <c r="CX28" s="237">
        <v>2</v>
      </c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</row>
    <row r="29" spans="1:126" ht="47.25">
      <c r="A29" s="238">
        <v>25</v>
      </c>
      <c r="B29" s="272" t="s">
        <v>127</v>
      </c>
      <c r="C29" s="239">
        <f t="shared" si="11"/>
        <v>42</v>
      </c>
      <c r="D29" s="240"/>
      <c r="E29" s="240"/>
      <c r="F29" s="240">
        <f t="shared" si="12"/>
        <v>0</v>
      </c>
      <c r="G29" s="240">
        <f t="shared" si="13"/>
        <v>27</v>
      </c>
      <c r="H29" s="240">
        <f t="shared" si="14"/>
        <v>15</v>
      </c>
      <c r="I29" s="240">
        <f t="shared" si="15"/>
        <v>0</v>
      </c>
      <c r="J29" s="240">
        <f t="shared" si="16"/>
        <v>0</v>
      </c>
      <c r="K29" s="240">
        <f t="shared" si="17"/>
        <v>0</v>
      </c>
      <c r="L29" s="236"/>
      <c r="M29" s="236">
        <v>3</v>
      </c>
      <c r="N29" s="236">
        <v>2</v>
      </c>
      <c r="O29" s="236">
        <v>3</v>
      </c>
      <c r="P29" s="236">
        <v>4</v>
      </c>
      <c r="Q29" s="236"/>
      <c r="R29" s="236">
        <v>1</v>
      </c>
      <c r="S29" s="236">
        <v>1</v>
      </c>
      <c r="T29" s="236"/>
      <c r="U29" s="236"/>
      <c r="V29" s="236">
        <v>1</v>
      </c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>
        <v>1</v>
      </c>
      <c r="AQ29" s="236">
        <v>1</v>
      </c>
      <c r="AR29" s="236">
        <v>2</v>
      </c>
      <c r="AS29" s="236">
        <v>2</v>
      </c>
      <c r="AT29" s="236"/>
      <c r="AU29" s="236">
        <v>1</v>
      </c>
      <c r="AV29" s="236"/>
      <c r="AW29" s="236"/>
      <c r="AX29" s="236"/>
      <c r="AY29" s="236">
        <v>1</v>
      </c>
      <c r="AZ29" s="236">
        <v>2</v>
      </c>
      <c r="BA29" s="236"/>
      <c r="BB29" s="236"/>
      <c r="BC29" s="236">
        <v>1</v>
      </c>
      <c r="BD29" s="237">
        <v>2</v>
      </c>
      <c r="BE29" s="237"/>
      <c r="BF29" s="237">
        <v>2</v>
      </c>
      <c r="BG29" s="237">
        <v>1</v>
      </c>
      <c r="BH29" s="237">
        <v>1</v>
      </c>
      <c r="BI29" s="237"/>
      <c r="BJ29" s="237"/>
      <c r="BK29" s="237"/>
      <c r="BL29" s="237">
        <v>2</v>
      </c>
      <c r="BM29" s="237">
        <v>1</v>
      </c>
      <c r="BN29" s="237"/>
      <c r="BO29" s="237"/>
      <c r="BP29" s="237"/>
      <c r="BQ29" s="237"/>
      <c r="BR29" s="237">
        <v>1</v>
      </c>
      <c r="BS29" s="237"/>
      <c r="BT29" s="237"/>
      <c r="BU29" s="237"/>
      <c r="BV29" s="237">
        <v>1</v>
      </c>
      <c r="BW29" s="237"/>
      <c r="BX29" s="237"/>
      <c r="BY29" s="237"/>
      <c r="BZ29" s="237"/>
      <c r="CA29" s="237"/>
      <c r="CB29" s="237">
        <v>1</v>
      </c>
      <c r="CC29" s="237"/>
      <c r="CD29" s="237"/>
      <c r="CE29" s="237">
        <v>2</v>
      </c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>
        <v>1</v>
      </c>
      <c r="CS29" s="237"/>
      <c r="CT29" s="237"/>
      <c r="CU29" s="237"/>
      <c r="CV29" s="237">
        <v>1</v>
      </c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</row>
    <row r="30" spans="1:126" ht="15.75">
      <c r="A30" s="238">
        <v>26</v>
      </c>
      <c r="B30" s="272" t="s">
        <v>128</v>
      </c>
      <c r="C30" s="239">
        <f t="shared" si="11"/>
        <v>10</v>
      </c>
      <c r="D30" s="240"/>
      <c r="E30" s="240"/>
      <c r="F30" s="240">
        <f t="shared" si="12"/>
        <v>2</v>
      </c>
      <c r="G30" s="240">
        <f t="shared" si="13"/>
        <v>5</v>
      </c>
      <c r="H30" s="240">
        <f t="shared" si="14"/>
        <v>2</v>
      </c>
      <c r="I30" s="240">
        <f t="shared" si="15"/>
        <v>1</v>
      </c>
      <c r="J30" s="240">
        <f t="shared" si="16"/>
        <v>0</v>
      </c>
      <c r="K30" s="240">
        <f t="shared" si="17"/>
        <v>0</v>
      </c>
      <c r="L30" s="236"/>
      <c r="M30" s="236"/>
      <c r="N30" s="236"/>
      <c r="O30" s="236">
        <v>1</v>
      </c>
      <c r="P30" s="236"/>
      <c r="Q30" s="236"/>
      <c r="R30" s="236"/>
      <c r="S30" s="236"/>
      <c r="T30" s="236"/>
      <c r="U30" s="236"/>
      <c r="V30" s="236">
        <v>1</v>
      </c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>
        <v>1</v>
      </c>
      <c r="AO30" s="236"/>
      <c r="AP30" s="236"/>
      <c r="AQ30" s="236"/>
      <c r="AR30" s="236">
        <v>1</v>
      </c>
      <c r="AS30" s="236"/>
      <c r="AT30" s="236"/>
      <c r="AU30" s="236"/>
      <c r="AV30" s="236"/>
      <c r="AW30" s="236"/>
      <c r="AX30" s="236">
        <v>1</v>
      </c>
      <c r="AY30" s="236"/>
      <c r="AZ30" s="236"/>
      <c r="BA30" s="236"/>
      <c r="BB30" s="236"/>
      <c r="BC30" s="236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>
        <v>1</v>
      </c>
      <c r="BS30" s="237"/>
      <c r="BT30" s="237"/>
      <c r="BU30" s="237"/>
      <c r="BV30" s="237"/>
      <c r="BW30" s="237"/>
      <c r="BX30" s="237">
        <v>1</v>
      </c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>
        <v>1</v>
      </c>
      <c r="CX30" s="237"/>
      <c r="CY30" s="237"/>
      <c r="CZ30" s="237"/>
      <c r="DA30" s="237"/>
      <c r="DB30" s="237"/>
      <c r="DC30" s="237"/>
      <c r="DD30" s="237">
        <v>1</v>
      </c>
      <c r="DE30" s="237"/>
      <c r="DF30" s="237"/>
      <c r="DG30" s="237"/>
      <c r="DH30" s="237"/>
      <c r="DI30" s="237"/>
      <c r="DJ30" s="237"/>
      <c r="DK30" s="237"/>
      <c r="DL30" s="237">
        <v>1</v>
      </c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</row>
    <row r="31" spans="1:126" ht="16.5" thickBot="1">
      <c r="A31" s="238">
        <v>27</v>
      </c>
      <c r="B31" s="272" t="s">
        <v>129</v>
      </c>
      <c r="C31" s="239">
        <f t="shared" si="11"/>
        <v>80</v>
      </c>
      <c r="D31" s="240"/>
      <c r="E31" s="240"/>
      <c r="F31" s="240">
        <f t="shared" si="12"/>
        <v>11</v>
      </c>
      <c r="G31" s="240">
        <f t="shared" si="13"/>
        <v>49</v>
      </c>
      <c r="H31" s="240">
        <f t="shared" si="14"/>
        <v>20</v>
      </c>
      <c r="I31" s="240">
        <f t="shared" si="15"/>
        <v>0</v>
      </c>
      <c r="J31" s="240">
        <f t="shared" si="16"/>
        <v>0</v>
      </c>
      <c r="K31" s="240">
        <f t="shared" si="17"/>
        <v>0</v>
      </c>
      <c r="L31" s="242"/>
      <c r="M31" s="242">
        <v>1</v>
      </c>
      <c r="N31" s="242">
        <v>1</v>
      </c>
      <c r="O31" s="242"/>
      <c r="P31" s="242">
        <v>12</v>
      </c>
      <c r="Q31" s="242"/>
      <c r="R31" s="242"/>
      <c r="S31" s="242">
        <v>3</v>
      </c>
      <c r="T31" s="242"/>
      <c r="U31" s="242"/>
      <c r="V31" s="242">
        <v>1</v>
      </c>
      <c r="W31" s="242"/>
      <c r="X31" s="242"/>
      <c r="Y31" s="242">
        <v>2</v>
      </c>
      <c r="Z31" s="242"/>
      <c r="AA31" s="242"/>
      <c r="AB31" s="242"/>
      <c r="AC31" s="242"/>
      <c r="AD31" s="242"/>
      <c r="AE31" s="242"/>
      <c r="AF31" s="242">
        <v>1</v>
      </c>
      <c r="AG31" s="242"/>
      <c r="AH31" s="242"/>
      <c r="AI31" s="242">
        <v>10</v>
      </c>
      <c r="AJ31" s="242"/>
      <c r="AK31" s="242"/>
      <c r="AL31" s="242"/>
      <c r="AM31" s="242"/>
      <c r="AN31" s="242"/>
      <c r="AO31" s="242"/>
      <c r="AP31" s="242">
        <v>2</v>
      </c>
      <c r="AQ31" s="242">
        <v>8</v>
      </c>
      <c r="AR31" s="242">
        <v>1</v>
      </c>
      <c r="AS31" s="242"/>
      <c r="AT31" s="242">
        <v>2</v>
      </c>
      <c r="AU31" s="242"/>
      <c r="AV31" s="242"/>
      <c r="AW31" s="242"/>
      <c r="AX31" s="242">
        <v>1</v>
      </c>
      <c r="AY31" s="242">
        <v>1</v>
      </c>
      <c r="AZ31" s="242">
        <v>2</v>
      </c>
      <c r="BA31" s="242"/>
      <c r="BB31" s="242">
        <v>1</v>
      </c>
      <c r="BC31" s="242">
        <v>2</v>
      </c>
      <c r="BD31" s="243"/>
      <c r="BE31" s="243">
        <v>2</v>
      </c>
      <c r="BF31" s="243">
        <v>3</v>
      </c>
      <c r="BG31" s="243">
        <v>1</v>
      </c>
      <c r="BH31" s="243"/>
      <c r="BI31" s="243"/>
      <c r="BJ31" s="243"/>
      <c r="BK31" s="243">
        <v>2</v>
      </c>
      <c r="BL31" s="243">
        <v>1</v>
      </c>
      <c r="BM31" s="243">
        <v>2</v>
      </c>
      <c r="BN31" s="243"/>
      <c r="BO31" s="243"/>
      <c r="BP31" s="243"/>
      <c r="BQ31" s="243"/>
      <c r="BR31" s="243">
        <v>1</v>
      </c>
      <c r="BS31" s="243"/>
      <c r="BT31" s="243"/>
      <c r="BU31" s="243"/>
      <c r="BV31" s="243">
        <v>2</v>
      </c>
      <c r="BW31" s="243">
        <v>2</v>
      </c>
      <c r="BX31" s="243">
        <v>2</v>
      </c>
      <c r="BY31" s="237">
        <v>3</v>
      </c>
      <c r="BZ31" s="237">
        <v>1</v>
      </c>
      <c r="CA31" s="237">
        <v>1</v>
      </c>
      <c r="CB31" s="237">
        <v>2</v>
      </c>
      <c r="CC31" s="237"/>
      <c r="CD31" s="237"/>
      <c r="CE31" s="237">
        <v>1</v>
      </c>
      <c r="CF31" s="237"/>
      <c r="CG31" s="237"/>
      <c r="CH31" s="237"/>
      <c r="CI31" s="237"/>
      <c r="CJ31" s="237">
        <v>1</v>
      </c>
      <c r="CK31" s="237">
        <v>1</v>
      </c>
      <c r="CL31" s="237"/>
      <c r="CM31" s="237"/>
      <c r="CN31" s="237"/>
      <c r="CO31" s="237"/>
      <c r="CP31" s="237">
        <v>1</v>
      </c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</row>
    <row r="32" spans="1:126" s="256" customFormat="1" ht="27.75" thickBot="1">
      <c r="A32" s="252"/>
      <c r="B32" s="253" t="s">
        <v>130</v>
      </c>
      <c r="C32" s="246">
        <f>SUM(C22:C31)</f>
        <v>510</v>
      </c>
      <c r="D32" s="254"/>
      <c r="E32" s="254"/>
      <c r="F32" s="254">
        <f>SUM(F22:F31)</f>
        <v>32</v>
      </c>
      <c r="G32" s="254">
        <f t="shared" ref="G32:J32" si="18">SUM(G22:G31)</f>
        <v>232</v>
      </c>
      <c r="H32" s="254">
        <f t="shared" si="18"/>
        <v>241</v>
      </c>
      <c r="I32" s="254">
        <f>SUM(I22:I31)</f>
        <v>2</v>
      </c>
      <c r="J32" s="254">
        <f t="shared" si="18"/>
        <v>0</v>
      </c>
      <c r="K32" s="255">
        <f>SUM(K22:K31)</f>
        <v>3</v>
      </c>
      <c r="L32" s="248">
        <f>SUM(L22:L31)</f>
        <v>11</v>
      </c>
      <c r="M32" s="249">
        <f t="shared" ref="M32:BY32" si="19">SUM(M22:M31)</f>
        <v>21</v>
      </c>
      <c r="N32" s="249">
        <f t="shared" si="19"/>
        <v>23</v>
      </c>
      <c r="O32" s="249">
        <f t="shared" si="19"/>
        <v>24</v>
      </c>
      <c r="P32" s="249">
        <f t="shared" si="19"/>
        <v>49</v>
      </c>
      <c r="Q32" s="249">
        <f t="shared" si="19"/>
        <v>0</v>
      </c>
      <c r="R32" s="249">
        <f t="shared" si="19"/>
        <v>15</v>
      </c>
      <c r="S32" s="249">
        <f t="shared" si="19"/>
        <v>45</v>
      </c>
      <c r="T32" s="249">
        <f t="shared" si="19"/>
        <v>4</v>
      </c>
      <c r="U32" s="249">
        <f t="shared" si="19"/>
        <v>0</v>
      </c>
      <c r="V32" s="249">
        <f t="shared" si="19"/>
        <v>26</v>
      </c>
      <c r="W32" s="249">
        <f t="shared" si="19"/>
        <v>0</v>
      </c>
      <c r="X32" s="249">
        <f t="shared" si="19"/>
        <v>2</v>
      </c>
      <c r="Y32" s="249">
        <f t="shared" si="19"/>
        <v>6</v>
      </c>
      <c r="Z32" s="249">
        <f t="shared" si="19"/>
        <v>9</v>
      </c>
      <c r="AA32" s="249">
        <f t="shared" si="19"/>
        <v>1</v>
      </c>
      <c r="AB32" s="249">
        <f t="shared" si="19"/>
        <v>0</v>
      </c>
      <c r="AC32" s="249">
        <f t="shared" si="19"/>
        <v>7</v>
      </c>
      <c r="AD32" s="249">
        <f t="shared" si="19"/>
        <v>0</v>
      </c>
      <c r="AE32" s="249">
        <f t="shared" si="19"/>
        <v>0</v>
      </c>
      <c r="AF32" s="249">
        <f t="shared" si="19"/>
        <v>1</v>
      </c>
      <c r="AG32" s="249">
        <f t="shared" si="19"/>
        <v>1</v>
      </c>
      <c r="AH32" s="249">
        <f t="shared" si="19"/>
        <v>0</v>
      </c>
      <c r="AI32" s="249">
        <f t="shared" si="19"/>
        <v>24</v>
      </c>
      <c r="AJ32" s="249">
        <f t="shared" si="19"/>
        <v>0</v>
      </c>
      <c r="AK32" s="249">
        <f t="shared" si="19"/>
        <v>0</v>
      </c>
      <c r="AL32" s="249">
        <f t="shared" si="19"/>
        <v>0</v>
      </c>
      <c r="AM32" s="249">
        <f t="shared" si="19"/>
        <v>0</v>
      </c>
      <c r="AN32" s="249">
        <f t="shared" si="19"/>
        <v>1</v>
      </c>
      <c r="AO32" s="249">
        <f t="shared" si="19"/>
        <v>0</v>
      </c>
      <c r="AP32" s="249">
        <f t="shared" si="19"/>
        <v>10</v>
      </c>
      <c r="AQ32" s="249">
        <f t="shared" si="19"/>
        <v>10</v>
      </c>
      <c r="AR32" s="249">
        <f t="shared" si="19"/>
        <v>8</v>
      </c>
      <c r="AS32" s="249">
        <f t="shared" si="19"/>
        <v>3</v>
      </c>
      <c r="AT32" s="249">
        <f t="shared" si="19"/>
        <v>2</v>
      </c>
      <c r="AU32" s="249">
        <f t="shared" si="19"/>
        <v>1</v>
      </c>
      <c r="AV32" s="249">
        <f t="shared" si="19"/>
        <v>0</v>
      </c>
      <c r="AW32" s="249">
        <f t="shared" si="19"/>
        <v>0</v>
      </c>
      <c r="AX32" s="249">
        <f t="shared" si="19"/>
        <v>5</v>
      </c>
      <c r="AY32" s="249">
        <f t="shared" si="19"/>
        <v>4</v>
      </c>
      <c r="AZ32" s="249">
        <f t="shared" si="19"/>
        <v>10</v>
      </c>
      <c r="BA32" s="249">
        <f t="shared" si="19"/>
        <v>1</v>
      </c>
      <c r="BB32" s="249">
        <f t="shared" si="19"/>
        <v>1</v>
      </c>
      <c r="BC32" s="249">
        <f t="shared" si="19"/>
        <v>6</v>
      </c>
      <c r="BD32" s="249">
        <f t="shared" si="19"/>
        <v>5</v>
      </c>
      <c r="BE32" s="249">
        <f t="shared" si="19"/>
        <v>9</v>
      </c>
      <c r="BF32" s="249">
        <f t="shared" si="19"/>
        <v>16</v>
      </c>
      <c r="BG32" s="249">
        <f t="shared" si="19"/>
        <v>5</v>
      </c>
      <c r="BH32" s="249">
        <f t="shared" si="19"/>
        <v>1</v>
      </c>
      <c r="BI32" s="249">
        <f t="shared" si="19"/>
        <v>0</v>
      </c>
      <c r="BJ32" s="249">
        <f t="shared" si="19"/>
        <v>0</v>
      </c>
      <c r="BK32" s="249">
        <f t="shared" si="19"/>
        <v>7</v>
      </c>
      <c r="BL32" s="249">
        <f t="shared" si="19"/>
        <v>4</v>
      </c>
      <c r="BM32" s="249">
        <f t="shared" si="19"/>
        <v>4</v>
      </c>
      <c r="BN32" s="249">
        <f t="shared" si="19"/>
        <v>0</v>
      </c>
      <c r="BO32" s="249">
        <f t="shared" si="19"/>
        <v>0</v>
      </c>
      <c r="BP32" s="249">
        <f t="shared" si="19"/>
        <v>10</v>
      </c>
      <c r="BQ32" s="249">
        <f t="shared" si="19"/>
        <v>2</v>
      </c>
      <c r="BR32" s="249">
        <f t="shared" si="19"/>
        <v>6</v>
      </c>
      <c r="BS32" s="249">
        <f t="shared" si="19"/>
        <v>0</v>
      </c>
      <c r="BT32" s="249">
        <f t="shared" si="19"/>
        <v>4</v>
      </c>
      <c r="BU32" s="249">
        <f t="shared" si="19"/>
        <v>0</v>
      </c>
      <c r="BV32" s="249">
        <f t="shared" si="19"/>
        <v>6</v>
      </c>
      <c r="BW32" s="249">
        <f t="shared" si="19"/>
        <v>4</v>
      </c>
      <c r="BX32" s="249">
        <f t="shared" si="19"/>
        <v>6</v>
      </c>
      <c r="BY32" s="249">
        <f t="shared" si="19"/>
        <v>7</v>
      </c>
      <c r="BZ32" s="249">
        <f t="shared" ref="BZ32:DV32" si="20">SUM(BZ22:BZ31)</f>
        <v>3</v>
      </c>
      <c r="CA32" s="249">
        <f t="shared" si="20"/>
        <v>2</v>
      </c>
      <c r="CB32" s="249">
        <f t="shared" si="20"/>
        <v>6</v>
      </c>
      <c r="CC32" s="249">
        <f t="shared" si="20"/>
        <v>1</v>
      </c>
      <c r="CD32" s="249">
        <f t="shared" si="20"/>
        <v>3</v>
      </c>
      <c r="CE32" s="249">
        <f t="shared" si="20"/>
        <v>10</v>
      </c>
      <c r="CF32" s="249">
        <f t="shared" si="20"/>
        <v>0</v>
      </c>
      <c r="CG32" s="249">
        <f t="shared" si="20"/>
        <v>0</v>
      </c>
      <c r="CH32" s="249">
        <f t="shared" si="20"/>
        <v>0</v>
      </c>
      <c r="CI32" s="249">
        <f t="shared" si="20"/>
        <v>10</v>
      </c>
      <c r="CJ32" s="249">
        <f t="shared" si="20"/>
        <v>1</v>
      </c>
      <c r="CK32" s="249">
        <f t="shared" si="20"/>
        <v>1</v>
      </c>
      <c r="CL32" s="249">
        <f t="shared" si="20"/>
        <v>0</v>
      </c>
      <c r="CM32" s="249">
        <f t="shared" si="20"/>
        <v>4</v>
      </c>
      <c r="CN32" s="249">
        <f t="shared" si="20"/>
        <v>7</v>
      </c>
      <c r="CO32" s="249">
        <f t="shared" si="20"/>
        <v>0</v>
      </c>
      <c r="CP32" s="249">
        <f t="shared" si="20"/>
        <v>1</v>
      </c>
      <c r="CQ32" s="249">
        <f t="shared" si="20"/>
        <v>2</v>
      </c>
      <c r="CR32" s="249">
        <f t="shared" si="20"/>
        <v>3</v>
      </c>
      <c r="CS32" s="249">
        <f t="shared" si="20"/>
        <v>2</v>
      </c>
      <c r="CT32" s="249">
        <f t="shared" si="20"/>
        <v>5</v>
      </c>
      <c r="CU32" s="249">
        <f t="shared" si="20"/>
        <v>3</v>
      </c>
      <c r="CV32" s="249">
        <f t="shared" si="20"/>
        <v>3</v>
      </c>
      <c r="CW32" s="249">
        <f t="shared" si="20"/>
        <v>6</v>
      </c>
      <c r="CX32" s="249">
        <f t="shared" si="20"/>
        <v>2</v>
      </c>
      <c r="CY32" s="249">
        <f t="shared" si="20"/>
        <v>0</v>
      </c>
      <c r="CZ32" s="249">
        <f t="shared" si="20"/>
        <v>0</v>
      </c>
      <c r="DA32" s="249">
        <f t="shared" si="20"/>
        <v>0</v>
      </c>
      <c r="DB32" s="249">
        <f t="shared" si="20"/>
        <v>0</v>
      </c>
      <c r="DC32" s="249">
        <f t="shared" si="20"/>
        <v>0</v>
      </c>
      <c r="DD32" s="249">
        <f t="shared" si="20"/>
        <v>1</v>
      </c>
      <c r="DE32" s="249">
        <f t="shared" si="20"/>
        <v>0</v>
      </c>
      <c r="DF32" s="249">
        <f t="shared" si="20"/>
        <v>1</v>
      </c>
      <c r="DG32" s="249">
        <f t="shared" si="20"/>
        <v>0</v>
      </c>
      <c r="DH32" s="249">
        <f t="shared" si="20"/>
        <v>0</v>
      </c>
      <c r="DI32" s="249">
        <f t="shared" si="20"/>
        <v>0</v>
      </c>
      <c r="DJ32" s="249">
        <f t="shared" si="20"/>
        <v>0</v>
      </c>
      <c r="DK32" s="249">
        <f t="shared" si="20"/>
        <v>0</v>
      </c>
      <c r="DL32" s="249">
        <f t="shared" si="20"/>
        <v>3</v>
      </c>
      <c r="DM32" s="249">
        <f t="shared" si="20"/>
        <v>0</v>
      </c>
      <c r="DN32" s="249">
        <f t="shared" si="20"/>
        <v>0</v>
      </c>
      <c r="DO32" s="249">
        <f t="shared" si="20"/>
        <v>0</v>
      </c>
      <c r="DP32" s="249">
        <f t="shared" si="20"/>
        <v>0</v>
      </c>
      <c r="DQ32" s="249">
        <f t="shared" si="20"/>
        <v>0</v>
      </c>
      <c r="DR32" s="249">
        <f t="shared" si="20"/>
        <v>0</v>
      </c>
      <c r="DS32" s="249">
        <f t="shared" si="20"/>
        <v>0</v>
      </c>
      <c r="DT32" s="249">
        <f t="shared" si="20"/>
        <v>0</v>
      </c>
      <c r="DU32" s="249">
        <f t="shared" si="20"/>
        <v>0</v>
      </c>
      <c r="DV32" s="249">
        <f t="shared" si="20"/>
        <v>3</v>
      </c>
    </row>
    <row r="33" spans="1:126" ht="15.75">
      <c r="A33" s="238">
        <v>28</v>
      </c>
      <c r="B33" s="272" t="s">
        <v>131</v>
      </c>
      <c r="C33" s="239">
        <f t="shared" ref="C33:C36" si="21">SUM(L33:DV33)</f>
        <v>2</v>
      </c>
      <c r="D33" s="240"/>
      <c r="E33" s="240"/>
      <c r="F33" s="240">
        <f t="shared" ref="F33:F36" si="22">X33+AD33+AF33+AG33+AH33+AI33+AJ33+AK33+AL33+AM33+AN33+DL33</f>
        <v>0</v>
      </c>
      <c r="G33" s="240">
        <f t="shared" ref="G33:G36" si="23">AP33+AQ33+AR33+AS33+AT33+AU33+AV33+AW33+AX33+AY33+AZ33+BA33+BB33+BC33+BD33+BE33+BF33+BG33+BH33+BI33+BJ33+BK33+BL33+BM33+BN33+BO33+BP33+BQ33+BR33+BS33+BT33+BU33+BV33+BW33+BX33+BY33+BZ33+CA33+CB33+CC33+CD33+CE33+CF33+CG33+CH33+CI33+CJ33+CK33+CL33+CM33+CN33+CO33+CP33+CQ33+CR33+CS33+CT33+CU33+CV33+CW33+CX33+DK33</f>
        <v>0</v>
      </c>
      <c r="H33" s="240">
        <f t="shared" ref="H33:H36" si="24">L33+M33+N33+O33+P33+Q33+R33+S33+T33+U33+W33+Y33+Z33+AA33+AB33+AC33+AO33+V33</f>
        <v>1</v>
      </c>
      <c r="I33" s="240">
        <f t="shared" ref="I33:I36" si="25">CY33+CZ33+DA33+DB33+DC33+DD33+DE33+DF33+DG33+DH33+DI33+DJ33</f>
        <v>0</v>
      </c>
      <c r="J33" s="240">
        <f t="shared" ref="J33:J36" si="26">SUM(AE33)</f>
        <v>1</v>
      </c>
      <c r="K33" s="240">
        <f t="shared" ref="K33:K36" si="27">DM33+DN33+DO33+DP33+DQ33+DR33+DS33+DT33+DU33+DV33</f>
        <v>0</v>
      </c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>
        <v>1</v>
      </c>
      <c r="AA33" s="250"/>
      <c r="AB33" s="250"/>
      <c r="AC33" s="250"/>
      <c r="AD33" s="250"/>
      <c r="AE33" s="250">
        <v>1</v>
      </c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36"/>
      <c r="BZ33" s="236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  <c r="CL33" s="236"/>
      <c r="CM33" s="236"/>
      <c r="CN33" s="236"/>
      <c r="CO33" s="236"/>
      <c r="CP33" s="236"/>
      <c r="CQ33" s="236"/>
      <c r="CR33" s="236"/>
      <c r="CS33" s="236"/>
      <c r="CT33" s="236"/>
      <c r="CU33" s="236"/>
      <c r="CV33" s="236"/>
      <c r="CW33" s="236"/>
      <c r="CX33" s="236"/>
      <c r="CY33" s="236"/>
      <c r="CZ33" s="236"/>
      <c r="DA33" s="236"/>
      <c r="DB33" s="236"/>
      <c r="DC33" s="236"/>
      <c r="DD33" s="236"/>
      <c r="DE33" s="236"/>
      <c r="DF33" s="236"/>
      <c r="DG33" s="236"/>
      <c r="DH33" s="236"/>
      <c r="DI33" s="236"/>
      <c r="DJ33" s="236"/>
      <c r="DK33" s="236"/>
      <c r="DL33" s="236"/>
      <c r="DM33" s="236"/>
      <c r="DN33" s="236"/>
      <c r="DO33" s="236"/>
      <c r="DP33" s="236"/>
      <c r="DQ33" s="236"/>
      <c r="DR33" s="236"/>
      <c r="DS33" s="236"/>
      <c r="DT33" s="236"/>
      <c r="DU33" s="236"/>
      <c r="DV33" s="236"/>
    </row>
    <row r="34" spans="1:126" ht="15.75">
      <c r="A34" s="238">
        <v>29</v>
      </c>
      <c r="B34" s="272" t="s">
        <v>132</v>
      </c>
      <c r="C34" s="239">
        <f t="shared" si="21"/>
        <v>1</v>
      </c>
      <c r="D34" s="240"/>
      <c r="E34" s="240"/>
      <c r="F34" s="240">
        <f t="shared" si="22"/>
        <v>0</v>
      </c>
      <c r="G34" s="240">
        <f t="shared" si="23"/>
        <v>0</v>
      </c>
      <c r="H34" s="240">
        <f t="shared" si="24"/>
        <v>1</v>
      </c>
      <c r="I34" s="240">
        <f t="shared" si="25"/>
        <v>0</v>
      </c>
      <c r="J34" s="240">
        <f t="shared" si="26"/>
        <v>0</v>
      </c>
      <c r="K34" s="240">
        <f t="shared" si="27"/>
        <v>0</v>
      </c>
      <c r="L34" s="236"/>
      <c r="M34" s="236"/>
      <c r="N34" s="236"/>
      <c r="O34" s="236"/>
      <c r="P34" s="236"/>
      <c r="Q34" s="236"/>
      <c r="R34" s="236">
        <v>1</v>
      </c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6"/>
      <c r="CR34" s="236"/>
      <c r="CS34" s="236"/>
      <c r="CT34" s="236"/>
      <c r="CU34" s="236"/>
      <c r="CV34" s="236"/>
      <c r="CW34" s="236"/>
      <c r="CX34" s="236"/>
      <c r="CY34" s="236"/>
      <c r="CZ34" s="236"/>
      <c r="DA34" s="236"/>
      <c r="DB34" s="236"/>
      <c r="DC34" s="236"/>
      <c r="DD34" s="236"/>
      <c r="DE34" s="236"/>
      <c r="DF34" s="236"/>
      <c r="DG34" s="236"/>
      <c r="DH34" s="236"/>
      <c r="DI34" s="236"/>
      <c r="DJ34" s="236"/>
      <c r="DK34" s="236"/>
      <c r="DL34" s="236"/>
      <c r="DM34" s="236"/>
      <c r="DN34" s="236"/>
      <c r="DO34" s="236"/>
      <c r="DP34" s="236"/>
      <c r="DQ34" s="236"/>
      <c r="DR34" s="236"/>
      <c r="DS34" s="236"/>
      <c r="DT34" s="236"/>
      <c r="DU34" s="236"/>
      <c r="DV34" s="236"/>
    </row>
    <row r="35" spans="1:126" ht="15.75">
      <c r="A35" s="238">
        <v>30</v>
      </c>
      <c r="B35" s="272" t="s">
        <v>133</v>
      </c>
      <c r="C35" s="239">
        <f t="shared" si="21"/>
        <v>0</v>
      </c>
      <c r="D35" s="240"/>
      <c r="E35" s="240"/>
      <c r="F35" s="240">
        <f t="shared" si="22"/>
        <v>0</v>
      </c>
      <c r="G35" s="240">
        <f t="shared" si="23"/>
        <v>0</v>
      </c>
      <c r="H35" s="240">
        <f t="shared" si="24"/>
        <v>0</v>
      </c>
      <c r="I35" s="240">
        <f t="shared" si="25"/>
        <v>0</v>
      </c>
      <c r="J35" s="240">
        <f t="shared" si="26"/>
        <v>0</v>
      </c>
      <c r="K35" s="240">
        <f t="shared" si="27"/>
        <v>0</v>
      </c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</row>
    <row r="36" spans="1:126" ht="16.5" thickBot="1">
      <c r="A36" s="238">
        <v>31</v>
      </c>
      <c r="B36" s="272" t="s">
        <v>134</v>
      </c>
      <c r="C36" s="239">
        <f t="shared" si="21"/>
        <v>0</v>
      </c>
      <c r="D36" s="240"/>
      <c r="E36" s="240"/>
      <c r="F36" s="240">
        <f t="shared" si="22"/>
        <v>0</v>
      </c>
      <c r="G36" s="240">
        <f t="shared" si="23"/>
        <v>0</v>
      </c>
      <c r="H36" s="240">
        <f t="shared" si="24"/>
        <v>0</v>
      </c>
      <c r="I36" s="240">
        <f t="shared" si="25"/>
        <v>0</v>
      </c>
      <c r="J36" s="240">
        <f t="shared" si="26"/>
        <v>0</v>
      </c>
      <c r="K36" s="240">
        <f t="shared" si="27"/>
        <v>0</v>
      </c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</row>
    <row r="37" spans="1:126" s="256" customFormat="1" ht="41.25" thickBot="1">
      <c r="A37" s="252"/>
      <c r="B37" s="253" t="s">
        <v>135</v>
      </c>
      <c r="C37" s="246">
        <f>SUM(C33:C36)</f>
        <v>3</v>
      </c>
      <c r="D37" s="254"/>
      <c r="E37" s="254"/>
      <c r="F37" s="254">
        <f t="shared" ref="F37:J37" si="28">SUM(F33:F36)</f>
        <v>0</v>
      </c>
      <c r="G37" s="254">
        <f t="shared" si="28"/>
        <v>0</v>
      </c>
      <c r="H37" s="254">
        <f t="shared" si="28"/>
        <v>2</v>
      </c>
      <c r="I37" s="254">
        <f t="shared" si="28"/>
        <v>0</v>
      </c>
      <c r="J37" s="254">
        <f t="shared" si="28"/>
        <v>1</v>
      </c>
      <c r="K37" s="255">
        <f>SUM(K33:K36)</f>
        <v>0</v>
      </c>
      <c r="L37" s="248">
        <f>SUM(L33:L36)</f>
        <v>0</v>
      </c>
      <c r="M37" s="249">
        <f t="shared" ref="M37:BV37" si="29">SUM(M33:M36)</f>
        <v>0</v>
      </c>
      <c r="N37" s="249">
        <f t="shared" si="29"/>
        <v>0</v>
      </c>
      <c r="O37" s="249">
        <f t="shared" si="29"/>
        <v>0</v>
      </c>
      <c r="P37" s="249">
        <f t="shared" si="29"/>
        <v>0</v>
      </c>
      <c r="Q37" s="249">
        <f t="shared" si="29"/>
        <v>0</v>
      </c>
      <c r="R37" s="249">
        <f t="shared" si="29"/>
        <v>1</v>
      </c>
      <c r="S37" s="249">
        <f t="shared" si="29"/>
        <v>0</v>
      </c>
      <c r="T37" s="249">
        <f t="shared" si="29"/>
        <v>0</v>
      </c>
      <c r="U37" s="249">
        <f t="shared" si="29"/>
        <v>0</v>
      </c>
      <c r="V37" s="249">
        <f t="shared" si="29"/>
        <v>0</v>
      </c>
      <c r="W37" s="249">
        <f>SUM(W33:W36)</f>
        <v>0</v>
      </c>
      <c r="X37" s="249">
        <f t="shared" si="29"/>
        <v>0</v>
      </c>
      <c r="Y37" s="249">
        <f t="shared" si="29"/>
        <v>0</v>
      </c>
      <c r="Z37" s="249">
        <f t="shared" si="29"/>
        <v>1</v>
      </c>
      <c r="AA37" s="249">
        <f t="shared" si="29"/>
        <v>0</v>
      </c>
      <c r="AB37" s="249">
        <f t="shared" si="29"/>
        <v>0</v>
      </c>
      <c r="AC37" s="249">
        <f t="shared" si="29"/>
        <v>0</v>
      </c>
      <c r="AD37" s="249">
        <f t="shared" si="29"/>
        <v>0</v>
      </c>
      <c r="AE37" s="249">
        <f t="shared" si="29"/>
        <v>1</v>
      </c>
      <c r="AF37" s="249">
        <f t="shared" si="29"/>
        <v>0</v>
      </c>
      <c r="AG37" s="249">
        <f t="shared" si="29"/>
        <v>0</v>
      </c>
      <c r="AH37" s="249">
        <f t="shared" si="29"/>
        <v>0</v>
      </c>
      <c r="AI37" s="249">
        <f t="shared" si="29"/>
        <v>0</v>
      </c>
      <c r="AJ37" s="249">
        <f t="shared" si="29"/>
        <v>0</v>
      </c>
      <c r="AK37" s="249">
        <f t="shared" si="29"/>
        <v>0</v>
      </c>
      <c r="AL37" s="249">
        <f t="shared" si="29"/>
        <v>0</v>
      </c>
      <c r="AM37" s="249">
        <f t="shared" si="29"/>
        <v>0</v>
      </c>
      <c r="AN37" s="249">
        <f t="shared" si="29"/>
        <v>0</v>
      </c>
      <c r="AO37" s="249">
        <f t="shared" si="29"/>
        <v>0</v>
      </c>
      <c r="AP37" s="249">
        <f t="shared" si="29"/>
        <v>0</v>
      </c>
      <c r="AQ37" s="249">
        <f t="shared" si="29"/>
        <v>0</v>
      </c>
      <c r="AR37" s="249">
        <f t="shared" si="29"/>
        <v>0</v>
      </c>
      <c r="AS37" s="249">
        <f t="shared" si="29"/>
        <v>0</v>
      </c>
      <c r="AT37" s="249">
        <f t="shared" si="29"/>
        <v>0</v>
      </c>
      <c r="AU37" s="249">
        <f t="shared" si="29"/>
        <v>0</v>
      </c>
      <c r="AV37" s="249">
        <f t="shared" si="29"/>
        <v>0</v>
      </c>
      <c r="AW37" s="249">
        <f t="shared" si="29"/>
        <v>0</v>
      </c>
      <c r="AX37" s="249">
        <f t="shared" si="29"/>
        <v>0</v>
      </c>
      <c r="AY37" s="249">
        <f t="shared" si="29"/>
        <v>0</v>
      </c>
      <c r="AZ37" s="249">
        <f t="shared" si="29"/>
        <v>0</v>
      </c>
      <c r="BA37" s="249">
        <f t="shared" si="29"/>
        <v>0</v>
      </c>
      <c r="BB37" s="249">
        <f t="shared" si="29"/>
        <v>0</v>
      </c>
      <c r="BC37" s="249">
        <f t="shared" si="29"/>
        <v>0</v>
      </c>
      <c r="BD37" s="249">
        <f t="shared" si="29"/>
        <v>0</v>
      </c>
      <c r="BE37" s="249">
        <f t="shared" si="29"/>
        <v>0</v>
      </c>
      <c r="BF37" s="249">
        <f t="shared" si="29"/>
        <v>0</v>
      </c>
      <c r="BG37" s="249">
        <f t="shared" si="29"/>
        <v>0</v>
      </c>
      <c r="BH37" s="249">
        <f t="shared" si="29"/>
        <v>0</v>
      </c>
      <c r="BI37" s="249">
        <f t="shared" si="29"/>
        <v>0</v>
      </c>
      <c r="BJ37" s="249">
        <f t="shared" si="29"/>
        <v>0</v>
      </c>
      <c r="BK37" s="249">
        <f t="shared" si="29"/>
        <v>0</v>
      </c>
      <c r="BL37" s="249">
        <f t="shared" si="29"/>
        <v>0</v>
      </c>
      <c r="BM37" s="249">
        <f t="shared" si="29"/>
        <v>0</v>
      </c>
      <c r="BN37" s="249">
        <f t="shared" si="29"/>
        <v>0</v>
      </c>
      <c r="BO37" s="249">
        <f t="shared" si="29"/>
        <v>0</v>
      </c>
      <c r="BP37" s="249">
        <f t="shared" si="29"/>
        <v>0</v>
      </c>
      <c r="BQ37" s="249">
        <f t="shared" si="29"/>
        <v>0</v>
      </c>
      <c r="BR37" s="249">
        <f t="shared" si="29"/>
        <v>0</v>
      </c>
      <c r="BS37" s="249">
        <f t="shared" si="29"/>
        <v>0</v>
      </c>
      <c r="BT37" s="249">
        <f t="shared" si="29"/>
        <v>0</v>
      </c>
      <c r="BU37" s="249">
        <f t="shared" si="29"/>
        <v>0</v>
      </c>
      <c r="BV37" s="249">
        <f t="shared" si="29"/>
        <v>0</v>
      </c>
      <c r="BW37" s="249">
        <f>SUM(BW33:BW36)</f>
        <v>0</v>
      </c>
      <c r="BX37" s="249">
        <f t="shared" ref="BX37:DV37" si="30">SUM(BX33:BX36)</f>
        <v>0</v>
      </c>
      <c r="BY37" s="249">
        <f t="shared" si="30"/>
        <v>0</v>
      </c>
      <c r="BZ37" s="249">
        <f t="shared" si="30"/>
        <v>0</v>
      </c>
      <c r="CA37" s="249">
        <f t="shared" si="30"/>
        <v>0</v>
      </c>
      <c r="CB37" s="249">
        <f t="shared" si="30"/>
        <v>0</v>
      </c>
      <c r="CC37" s="249">
        <f t="shared" si="30"/>
        <v>0</v>
      </c>
      <c r="CD37" s="249">
        <f t="shared" si="30"/>
        <v>0</v>
      </c>
      <c r="CE37" s="249">
        <f t="shared" si="30"/>
        <v>0</v>
      </c>
      <c r="CF37" s="249">
        <f t="shared" si="30"/>
        <v>0</v>
      </c>
      <c r="CG37" s="249">
        <f t="shared" si="30"/>
        <v>0</v>
      </c>
      <c r="CH37" s="249">
        <f t="shared" si="30"/>
        <v>0</v>
      </c>
      <c r="CI37" s="249">
        <f t="shared" si="30"/>
        <v>0</v>
      </c>
      <c r="CJ37" s="249">
        <f t="shared" si="30"/>
        <v>0</v>
      </c>
      <c r="CK37" s="249">
        <f t="shared" si="30"/>
        <v>0</v>
      </c>
      <c r="CL37" s="249">
        <f t="shared" si="30"/>
        <v>0</v>
      </c>
      <c r="CM37" s="249">
        <f t="shared" si="30"/>
        <v>0</v>
      </c>
      <c r="CN37" s="249">
        <f t="shared" si="30"/>
        <v>0</v>
      </c>
      <c r="CO37" s="249">
        <f t="shared" si="30"/>
        <v>0</v>
      </c>
      <c r="CP37" s="249">
        <f t="shared" si="30"/>
        <v>0</v>
      </c>
      <c r="CQ37" s="249">
        <f t="shared" si="30"/>
        <v>0</v>
      </c>
      <c r="CR37" s="249">
        <f t="shared" si="30"/>
        <v>0</v>
      </c>
      <c r="CS37" s="249">
        <f t="shared" si="30"/>
        <v>0</v>
      </c>
      <c r="CT37" s="249">
        <f t="shared" si="30"/>
        <v>0</v>
      </c>
      <c r="CU37" s="249">
        <f t="shared" si="30"/>
        <v>0</v>
      </c>
      <c r="CV37" s="249">
        <f t="shared" si="30"/>
        <v>0</v>
      </c>
      <c r="CW37" s="249">
        <f t="shared" si="30"/>
        <v>0</v>
      </c>
      <c r="CX37" s="249">
        <f t="shared" si="30"/>
        <v>0</v>
      </c>
      <c r="CY37" s="249">
        <f t="shared" si="30"/>
        <v>0</v>
      </c>
      <c r="CZ37" s="249">
        <f t="shared" si="30"/>
        <v>0</v>
      </c>
      <c r="DA37" s="249">
        <f t="shared" si="30"/>
        <v>0</v>
      </c>
      <c r="DB37" s="249">
        <f t="shared" si="30"/>
        <v>0</v>
      </c>
      <c r="DC37" s="249">
        <f t="shared" si="30"/>
        <v>0</v>
      </c>
      <c r="DD37" s="249">
        <f t="shared" si="30"/>
        <v>0</v>
      </c>
      <c r="DE37" s="249">
        <f t="shared" si="30"/>
        <v>0</v>
      </c>
      <c r="DF37" s="249">
        <f t="shared" si="30"/>
        <v>0</v>
      </c>
      <c r="DG37" s="249">
        <f t="shared" si="30"/>
        <v>0</v>
      </c>
      <c r="DH37" s="249">
        <f t="shared" si="30"/>
        <v>0</v>
      </c>
      <c r="DI37" s="249">
        <f t="shared" si="30"/>
        <v>0</v>
      </c>
      <c r="DJ37" s="249">
        <f t="shared" si="30"/>
        <v>0</v>
      </c>
      <c r="DK37" s="249">
        <f t="shared" si="30"/>
        <v>0</v>
      </c>
      <c r="DL37" s="249">
        <f t="shared" si="30"/>
        <v>0</v>
      </c>
      <c r="DM37" s="249">
        <f t="shared" si="30"/>
        <v>0</v>
      </c>
      <c r="DN37" s="249">
        <f t="shared" si="30"/>
        <v>0</v>
      </c>
      <c r="DO37" s="249">
        <f t="shared" si="30"/>
        <v>0</v>
      </c>
      <c r="DP37" s="249">
        <f t="shared" si="30"/>
        <v>0</v>
      </c>
      <c r="DQ37" s="249">
        <f t="shared" si="30"/>
        <v>0</v>
      </c>
      <c r="DR37" s="249">
        <f t="shared" si="30"/>
        <v>0</v>
      </c>
      <c r="DS37" s="249">
        <f t="shared" si="30"/>
        <v>0</v>
      </c>
      <c r="DT37" s="249">
        <f t="shared" si="30"/>
        <v>0</v>
      </c>
      <c r="DU37" s="249">
        <f t="shared" si="30"/>
        <v>0</v>
      </c>
      <c r="DV37" s="257">
        <f t="shared" si="30"/>
        <v>0</v>
      </c>
    </row>
    <row r="38" spans="1:126" s="256" customFormat="1" ht="16.5" thickBot="1">
      <c r="A38" s="258"/>
      <c r="B38" s="259" t="s">
        <v>136</v>
      </c>
      <c r="C38" s="260">
        <f>C32+C21+C37</f>
        <v>2455</v>
      </c>
      <c r="D38" s="261"/>
      <c r="E38" s="262"/>
      <c r="F38" s="262">
        <f t="shared" ref="F38:J38" si="31">F32+F21+F37</f>
        <v>163</v>
      </c>
      <c r="G38" s="262">
        <f t="shared" si="31"/>
        <v>1121</v>
      </c>
      <c r="H38" s="262">
        <f t="shared" si="31"/>
        <v>998</v>
      </c>
      <c r="I38" s="262">
        <f>I32+I21+I37</f>
        <v>52</v>
      </c>
      <c r="J38" s="262">
        <f t="shared" si="31"/>
        <v>101</v>
      </c>
      <c r="K38" s="260">
        <f>K32+K21+K37</f>
        <v>20</v>
      </c>
      <c r="L38" s="263">
        <f>L32+L21+L37</f>
        <v>89</v>
      </c>
      <c r="M38" s="263">
        <f t="shared" ref="M38:BY38" si="32">M32+M21+M37</f>
        <v>102</v>
      </c>
      <c r="N38" s="263">
        <f t="shared" si="32"/>
        <v>107</v>
      </c>
      <c r="O38" s="263">
        <f t="shared" si="32"/>
        <v>74</v>
      </c>
      <c r="P38" s="263">
        <f t="shared" si="32"/>
        <v>102</v>
      </c>
      <c r="Q38" s="263">
        <f t="shared" si="32"/>
        <v>86</v>
      </c>
      <c r="R38" s="263">
        <f t="shared" si="32"/>
        <v>86</v>
      </c>
      <c r="S38" s="263">
        <f t="shared" si="32"/>
        <v>102</v>
      </c>
      <c r="T38" s="263">
        <f t="shared" si="32"/>
        <v>25</v>
      </c>
      <c r="U38" s="263">
        <f t="shared" si="32"/>
        <v>13</v>
      </c>
      <c r="V38" s="263">
        <f t="shared" si="32"/>
        <v>80</v>
      </c>
      <c r="W38" s="263">
        <f t="shared" si="32"/>
        <v>4</v>
      </c>
      <c r="X38" s="263">
        <f t="shared" si="32"/>
        <v>8</v>
      </c>
      <c r="Y38" s="263">
        <f t="shared" si="32"/>
        <v>28</v>
      </c>
      <c r="Z38" s="263">
        <f t="shared" si="32"/>
        <v>31</v>
      </c>
      <c r="AA38" s="263">
        <f t="shared" si="32"/>
        <v>15</v>
      </c>
      <c r="AB38" s="263">
        <f t="shared" si="32"/>
        <v>21</v>
      </c>
      <c r="AC38" s="263">
        <f t="shared" si="32"/>
        <v>26</v>
      </c>
      <c r="AD38" s="263">
        <f t="shared" si="32"/>
        <v>8</v>
      </c>
      <c r="AE38" s="263">
        <f t="shared" si="32"/>
        <v>101</v>
      </c>
      <c r="AF38" s="263">
        <f t="shared" si="32"/>
        <v>3</v>
      </c>
      <c r="AG38" s="263">
        <f t="shared" si="32"/>
        <v>14</v>
      </c>
      <c r="AH38" s="263">
        <f t="shared" si="32"/>
        <v>16</v>
      </c>
      <c r="AI38" s="263">
        <f t="shared" si="32"/>
        <v>66</v>
      </c>
      <c r="AJ38" s="263">
        <f t="shared" si="32"/>
        <v>0</v>
      </c>
      <c r="AK38" s="263">
        <f t="shared" si="32"/>
        <v>4</v>
      </c>
      <c r="AL38" s="263">
        <f t="shared" si="32"/>
        <v>7</v>
      </c>
      <c r="AM38" s="263">
        <f t="shared" si="32"/>
        <v>13</v>
      </c>
      <c r="AN38" s="263">
        <f t="shared" si="32"/>
        <v>17</v>
      </c>
      <c r="AO38" s="263">
        <f t="shared" si="32"/>
        <v>7</v>
      </c>
      <c r="AP38" s="263">
        <f t="shared" si="32"/>
        <v>32</v>
      </c>
      <c r="AQ38" s="263">
        <f t="shared" si="32"/>
        <v>19</v>
      </c>
      <c r="AR38" s="263">
        <f t="shared" si="32"/>
        <v>35</v>
      </c>
      <c r="AS38" s="263">
        <f t="shared" si="32"/>
        <v>16</v>
      </c>
      <c r="AT38" s="263">
        <f t="shared" si="32"/>
        <v>15</v>
      </c>
      <c r="AU38" s="263">
        <f t="shared" si="32"/>
        <v>14</v>
      </c>
      <c r="AV38" s="263">
        <f t="shared" si="32"/>
        <v>5</v>
      </c>
      <c r="AW38" s="263">
        <f t="shared" si="32"/>
        <v>17</v>
      </c>
      <c r="AX38" s="263">
        <f t="shared" si="32"/>
        <v>24</v>
      </c>
      <c r="AY38" s="263">
        <f t="shared" si="32"/>
        <v>16</v>
      </c>
      <c r="AZ38" s="263">
        <f t="shared" si="32"/>
        <v>24</v>
      </c>
      <c r="BA38" s="263">
        <f t="shared" si="32"/>
        <v>11</v>
      </c>
      <c r="BB38" s="263">
        <f t="shared" si="32"/>
        <v>15</v>
      </c>
      <c r="BC38" s="263">
        <f t="shared" si="32"/>
        <v>24</v>
      </c>
      <c r="BD38" s="263">
        <f t="shared" si="32"/>
        <v>26</v>
      </c>
      <c r="BE38" s="263">
        <f t="shared" si="32"/>
        <v>28</v>
      </c>
      <c r="BF38" s="263">
        <f t="shared" si="32"/>
        <v>73</v>
      </c>
      <c r="BG38" s="263">
        <f t="shared" si="32"/>
        <v>12</v>
      </c>
      <c r="BH38" s="263">
        <f t="shared" si="32"/>
        <v>5</v>
      </c>
      <c r="BI38" s="263">
        <f t="shared" si="32"/>
        <v>6</v>
      </c>
      <c r="BJ38" s="263">
        <f t="shared" si="32"/>
        <v>15</v>
      </c>
      <c r="BK38" s="263">
        <f t="shared" si="32"/>
        <v>23</v>
      </c>
      <c r="BL38" s="263">
        <f t="shared" si="32"/>
        <v>6</v>
      </c>
      <c r="BM38" s="263">
        <f t="shared" si="32"/>
        <v>19</v>
      </c>
      <c r="BN38" s="263">
        <f t="shared" si="32"/>
        <v>12</v>
      </c>
      <c r="BO38" s="263">
        <f t="shared" si="32"/>
        <v>19</v>
      </c>
      <c r="BP38" s="263">
        <f t="shared" si="32"/>
        <v>27</v>
      </c>
      <c r="BQ38" s="263">
        <f t="shared" si="32"/>
        <v>18</v>
      </c>
      <c r="BR38" s="263">
        <f t="shared" si="32"/>
        <v>21</v>
      </c>
      <c r="BS38" s="263">
        <f t="shared" si="32"/>
        <v>7</v>
      </c>
      <c r="BT38" s="263">
        <f t="shared" si="32"/>
        <v>19</v>
      </c>
      <c r="BU38" s="263">
        <f t="shared" si="32"/>
        <v>2</v>
      </c>
      <c r="BV38" s="263">
        <f t="shared" si="32"/>
        <v>18</v>
      </c>
      <c r="BW38" s="263">
        <f t="shared" si="32"/>
        <v>16</v>
      </c>
      <c r="BX38" s="263">
        <f t="shared" si="32"/>
        <v>17</v>
      </c>
      <c r="BY38" s="263">
        <f t="shared" si="32"/>
        <v>28</v>
      </c>
      <c r="BZ38" s="263">
        <f t="shared" ref="BZ38:DV38" si="33">BZ32+BZ21+BZ37</f>
        <v>22</v>
      </c>
      <c r="CA38" s="263">
        <f t="shared" si="33"/>
        <v>16</v>
      </c>
      <c r="CB38" s="263">
        <f t="shared" si="33"/>
        <v>42</v>
      </c>
      <c r="CC38" s="263">
        <f t="shared" si="33"/>
        <v>13</v>
      </c>
      <c r="CD38" s="263">
        <f t="shared" si="33"/>
        <v>8</v>
      </c>
      <c r="CE38" s="263">
        <f t="shared" si="33"/>
        <v>48</v>
      </c>
      <c r="CF38" s="263">
        <f t="shared" si="33"/>
        <v>11</v>
      </c>
      <c r="CG38" s="263">
        <f t="shared" si="33"/>
        <v>9</v>
      </c>
      <c r="CH38" s="263">
        <f t="shared" si="33"/>
        <v>7</v>
      </c>
      <c r="CI38" s="263">
        <f t="shared" si="33"/>
        <v>26</v>
      </c>
      <c r="CJ38" s="263">
        <f t="shared" si="33"/>
        <v>9</v>
      </c>
      <c r="CK38" s="263">
        <f t="shared" si="33"/>
        <v>14</v>
      </c>
      <c r="CL38" s="263">
        <f t="shared" si="33"/>
        <v>3</v>
      </c>
      <c r="CM38" s="263">
        <f t="shared" si="33"/>
        <v>8</v>
      </c>
      <c r="CN38" s="263">
        <f t="shared" si="33"/>
        <v>23</v>
      </c>
      <c r="CO38" s="263">
        <f t="shared" si="33"/>
        <v>6</v>
      </c>
      <c r="CP38" s="263">
        <f t="shared" si="33"/>
        <v>12</v>
      </c>
      <c r="CQ38" s="263">
        <f t="shared" si="33"/>
        <v>11</v>
      </c>
      <c r="CR38" s="263">
        <f t="shared" si="33"/>
        <v>5</v>
      </c>
      <c r="CS38" s="263">
        <f t="shared" si="33"/>
        <v>20</v>
      </c>
      <c r="CT38" s="263">
        <f t="shared" si="33"/>
        <v>19</v>
      </c>
      <c r="CU38" s="263">
        <f t="shared" si="33"/>
        <v>13</v>
      </c>
      <c r="CV38" s="263">
        <f t="shared" si="33"/>
        <v>14</v>
      </c>
      <c r="CW38" s="263">
        <f t="shared" si="33"/>
        <v>22</v>
      </c>
      <c r="CX38" s="263">
        <f t="shared" si="33"/>
        <v>14</v>
      </c>
      <c r="CY38" s="263">
        <f t="shared" si="33"/>
        <v>1</v>
      </c>
      <c r="CZ38" s="263">
        <f t="shared" si="33"/>
        <v>0</v>
      </c>
      <c r="DA38" s="263">
        <f t="shared" si="33"/>
        <v>3</v>
      </c>
      <c r="DB38" s="263">
        <f t="shared" si="33"/>
        <v>2</v>
      </c>
      <c r="DC38" s="263">
        <f t="shared" si="33"/>
        <v>1</v>
      </c>
      <c r="DD38" s="263">
        <f t="shared" si="33"/>
        <v>5</v>
      </c>
      <c r="DE38" s="263">
        <f>DE32+DE21+DE37</f>
        <v>22</v>
      </c>
      <c r="DF38" s="263">
        <f t="shared" si="33"/>
        <v>7</v>
      </c>
      <c r="DG38" s="263">
        <f t="shared" si="33"/>
        <v>6</v>
      </c>
      <c r="DH38" s="263">
        <f t="shared" si="33"/>
        <v>0</v>
      </c>
      <c r="DI38" s="263">
        <f t="shared" si="33"/>
        <v>3</v>
      </c>
      <c r="DJ38" s="263">
        <f t="shared" si="33"/>
        <v>2</v>
      </c>
      <c r="DK38" s="263">
        <f t="shared" si="33"/>
        <v>42</v>
      </c>
      <c r="DL38" s="263">
        <f t="shared" si="33"/>
        <v>7</v>
      </c>
      <c r="DM38" s="263">
        <f t="shared" si="33"/>
        <v>0</v>
      </c>
      <c r="DN38" s="263">
        <f t="shared" si="33"/>
        <v>2</v>
      </c>
      <c r="DO38" s="263">
        <f t="shared" si="33"/>
        <v>0</v>
      </c>
      <c r="DP38" s="263">
        <f t="shared" si="33"/>
        <v>1</v>
      </c>
      <c r="DQ38" s="263">
        <f t="shared" si="33"/>
        <v>1</v>
      </c>
      <c r="DR38" s="263">
        <f t="shared" si="33"/>
        <v>0</v>
      </c>
      <c r="DS38" s="263">
        <f t="shared" si="33"/>
        <v>4</v>
      </c>
      <c r="DT38" s="263">
        <f t="shared" si="33"/>
        <v>0</v>
      </c>
      <c r="DU38" s="263">
        <f t="shared" si="33"/>
        <v>1</v>
      </c>
      <c r="DV38" s="263">
        <f t="shared" si="33"/>
        <v>11</v>
      </c>
    </row>
    <row r="39" spans="1:126" ht="15.75">
      <c r="C39" s="264"/>
      <c r="D39" s="264"/>
      <c r="E39" s="264"/>
      <c r="F39" s="264"/>
      <c r="G39" s="264"/>
      <c r="H39" s="264"/>
      <c r="I39" s="264"/>
      <c r="J39" s="264"/>
      <c r="K39" s="264"/>
      <c r="AL39" s="265"/>
    </row>
  </sheetData>
  <mergeCells count="1">
    <mergeCell ref="A1:O1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8"/>
  <sheetViews>
    <sheetView workbookViewId="0">
      <selection activeCell="B1" sqref="B1:AD1"/>
    </sheetView>
  </sheetViews>
  <sheetFormatPr defaultRowHeight="15"/>
  <cols>
    <col min="1" max="1" width="4.7109375" customWidth="1"/>
    <col min="2" max="2" width="37.28515625" style="147" customWidth="1"/>
    <col min="3" max="3" width="8.42578125" customWidth="1"/>
    <col min="4" max="5" width="6.7109375" bestFit="1" customWidth="1"/>
    <col min="6" max="6" width="9.5703125" bestFit="1" customWidth="1"/>
    <col min="7" max="7" width="3.7109375" bestFit="1" customWidth="1"/>
    <col min="8" max="10" width="6.7109375" bestFit="1" customWidth="1"/>
    <col min="11" max="12" width="3.85546875" bestFit="1" customWidth="1"/>
    <col min="13" max="13" width="6.7109375" bestFit="1" customWidth="1"/>
    <col min="14" max="14" width="3.85546875" bestFit="1" customWidth="1"/>
    <col min="15" max="17" width="9.5703125" bestFit="1" customWidth="1"/>
    <col min="18" max="18" width="6.7109375" bestFit="1" customWidth="1"/>
    <col min="19" max="19" width="12.42578125" bestFit="1" customWidth="1"/>
    <col min="20" max="21" width="6.7109375" bestFit="1" customWidth="1"/>
    <col min="22" max="22" width="9.5703125" bestFit="1" customWidth="1"/>
    <col min="23" max="23" width="6.7109375" bestFit="1" customWidth="1"/>
    <col min="24" max="27" width="3.7109375" bestFit="1" customWidth="1"/>
    <col min="28" max="29" width="6.7109375" bestFit="1" customWidth="1"/>
  </cols>
  <sheetData>
    <row r="1" spans="1:30" ht="24.6" customHeight="1">
      <c r="B1" s="279" t="s">
        <v>622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</row>
    <row r="2" spans="1:30" ht="9" customHeight="1">
      <c r="B2" s="134"/>
    </row>
    <row r="3" spans="1:30" ht="157.9" customHeight="1" thickBot="1">
      <c r="A3" s="206" t="s">
        <v>1</v>
      </c>
      <c r="B3" s="139" t="s">
        <v>2</v>
      </c>
      <c r="C3" s="205" t="s">
        <v>657</v>
      </c>
      <c r="D3" s="204" t="s">
        <v>623</v>
      </c>
      <c r="E3" s="204" t="s">
        <v>624</v>
      </c>
      <c r="F3" s="204" t="s">
        <v>625</v>
      </c>
      <c r="G3" s="204" t="s">
        <v>626</v>
      </c>
      <c r="H3" s="204" t="s">
        <v>627</v>
      </c>
      <c r="I3" s="204" t="s">
        <v>628</v>
      </c>
      <c r="J3" s="204" t="s">
        <v>629</v>
      </c>
      <c r="K3" s="204" t="s">
        <v>630</v>
      </c>
      <c r="L3" s="204" t="s">
        <v>631</v>
      </c>
      <c r="M3" s="204" t="s">
        <v>632</v>
      </c>
      <c r="N3" s="204" t="s">
        <v>633</v>
      </c>
      <c r="O3" s="204" t="s">
        <v>634</v>
      </c>
      <c r="P3" s="204" t="s">
        <v>635</v>
      </c>
      <c r="Q3" s="204" t="s">
        <v>636</v>
      </c>
      <c r="R3" s="204" t="s">
        <v>637</v>
      </c>
      <c r="S3" s="204" t="s">
        <v>638</v>
      </c>
      <c r="T3" s="204" t="s">
        <v>639</v>
      </c>
      <c r="U3" s="204" t="s">
        <v>640</v>
      </c>
      <c r="V3" s="204" t="s">
        <v>641</v>
      </c>
      <c r="W3" s="204" t="s">
        <v>642</v>
      </c>
      <c r="X3" s="204" t="s">
        <v>643</v>
      </c>
      <c r="Y3" s="204" t="s">
        <v>644</v>
      </c>
      <c r="Z3" s="204" t="s">
        <v>645</v>
      </c>
      <c r="AA3" s="204" t="s">
        <v>655</v>
      </c>
      <c r="AB3" s="204" t="s">
        <v>646</v>
      </c>
      <c r="AC3" s="204" t="s">
        <v>647</v>
      </c>
      <c r="AD3" s="204" t="s">
        <v>656</v>
      </c>
    </row>
    <row r="4" spans="1:30" ht="15.75">
      <c r="A4" s="137">
        <v>1</v>
      </c>
      <c r="B4" s="138" t="s">
        <v>102</v>
      </c>
      <c r="C4" s="141">
        <f>SUM(D4:AD4)</f>
        <v>13</v>
      </c>
      <c r="D4" s="140"/>
      <c r="E4" s="140"/>
      <c r="F4" s="140"/>
      <c r="G4" s="142"/>
      <c r="H4" s="140"/>
      <c r="I4" s="140"/>
      <c r="J4" s="140"/>
      <c r="K4" s="140"/>
      <c r="L4" s="140">
        <v>13</v>
      </c>
      <c r="M4" s="140"/>
      <c r="N4" s="140"/>
      <c r="O4" s="139"/>
      <c r="P4" s="143"/>
      <c r="Q4" s="140"/>
      <c r="R4" s="140"/>
      <c r="S4" s="140"/>
      <c r="T4" s="140"/>
      <c r="U4" s="139"/>
      <c r="V4" s="144"/>
      <c r="W4" s="144"/>
      <c r="X4" s="144"/>
      <c r="Y4" s="144"/>
      <c r="Z4" s="144"/>
      <c r="AA4" s="144"/>
      <c r="AB4" s="144"/>
      <c r="AC4" s="144"/>
      <c r="AD4" s="144"/>
    </row>
    <row r="5" spans="1:30" ht="15.75">
      <c r="A5" s="137">
        <v>2</v>
      </c>
      <c r="B5" s="138" t="s">
        <v>103</v>
      </c>
      <c r="C5" s="141">
        <f t="shared" ref="C5:C20" si="0">SUM(D5:AD5)</f>
        <v>0</v>
      </c>
      <c r="D5" s="140"/>
      <c r="E5" s="140"/>
      <c r="F5" s="140"/>
      <c r="G5" s="142"/>
      <c r="H5" s="140"/>
      <c r="I5" s="140"/>
      <c r="J5" s="140"/>
      <c r="K5" s="140"/>
      <c r="L5" s="140"/>
      <c r="M5" s="140"/>
      <c r="N5" s="140"/>
      <c r="O5" s="139"/>
      <c r="P5" s="146"/>
      <c r="Q5" s="140"/>
      <c r="R5" s="140"/>
      <c r="S5" s="140"/>
      <c r="T5" s="140"/>
      <c r="U5" s="139"/>
      <c r="V5" s="140"/>
      <c r="W5" s="140"/>
      <c r="X5" s="140"/>
      <c r="Y5" s="140"/>
      <c r="Z5" s="140"/>
      <c r="AA5" s="140"/>
      <c r="AB5" s="140"/>
      <c r="AC5" s="140"/>
      <c r="AD5" s="140"/>
    </row>
    <row r="6" spans="1:30" ht="31.5">
      <c r="A6" s="137">
        <v>3</v>
      </c>
      <c r="B6" s="138" t="s">
        <v>104</v>
      </c>
      <c r="C6" s="141">
        <f t="shared" si="0"/>
        <v>0</v>
      </c>
      <c r="D6" s="140"/>
      <c r="E6" s="140"/>
      <c r="F6" s="140"/>
      <c r="G6" s="142"/>
      <c r="H6" s="140"/>
      <c r="I6" s="140"/>
      <c r="J6" s="140"/>
      <c r="K6" s="140"/>
      <c r="L6" s="140"/>
      <c r="M6" s="140"/>
      <c r="N6" s="140"/>
      <c r="O6" s="139"/>
      <c r="P6" s="146"/>
      <c r="Q6" s="140"/>
      <c r="R6" s="140"/>
      <c r="S6" s="140"/>
      <c r="T6" s="140"/>
      <c r="U6" s="139"/>
      <c r="V6" s="140"/>
      <c r="W6" s="140"/>
      <c r="X6" s="140"/>
      <c r="Y6" s="140"/>
      <c r="Z6" s="140"/>
      <c r="AA6" s="140"/>
      <c r="AB6" s="140"/>
      <c r="AC6" s="140"/>
      <c r="AD6" s="140"/>
    </row>
    <row r="7" spans="1:30" ht="47.25">
      <c r="A7" s="137">
        <v>4</v>
      </c>
      <c r="B7" s="138" t="s">
        <v>105</v>
      </c>
      <c r="C7" s="141">
        <f t="shared" si="0"/>
        <v>0</v>
      </c>
      <c r="D7" s="140"/>
      <c r="E7" s="140"/>
      <c r="F7" s="140"/>
      <c r="G7" s="142"/>
      <c r="H7" s="140"/>
      <c r="I7" s="140"/>
      <c r="J7" s="140"/>
      <c r="K7" s="140"/>
      <c r="L7" s="140"/>
      <c r="M7" s="140"/>
      <c r="N7" s="140"/>
      <c r="O7" s="139"/>
      <c r="P7" s="146"/>
      <c r="Q7" s="140"/>
      <c r="R7" s="140"/>
      <c r="S7" s="140"/>
      <c r="T7" s="140"/>
      <c r="U7" s="139"/>
      <c r="V7" s="140"/>
      <c r="W7" s="140"/>
      <c r="X7" s="140"/>
      <c r="Y7" s="140"/>
      <c r="Z7" s="140"/>
      <c r="AA7" s="140"/>
      <c r="AB7" s="140"/>
      <c r="AC7" s="140"/>
      <c r="AD7" s="140"/>
    </row>
    <row r="8" spans="1:30" ht="31.5">
      <c r="A8" s="137">
        <v>5</v>
      </c>
      <c r="B8" s="138" t="s">
        <v>106</v>
      </c>
      <c r="C8" s="141">
        <f t="shared" si="0"/>
        <v>0</v>
      </c>
      <c r="D8" s="140"/>
      <c r="E8" s="140"/>
      <c r="F8" s="140"/>
      <c r="G8" s="142"/>
      <c r="H8" s="140"/>
      <c r="I8" s="140"/>
      <c r="J8" s="140"/>
      <c r="K8" s="140"/>
      <c r="L8" s="140"/>
      <c r="M8" s="140"/>
      <c r="N8" s="140"/>
      <c r="O8" s="139"/>
      <c r="P8" s="146"/>
      <c r="Q8" s="140"/>
      <c r="R8" s="140"/>
      <c r="S8" s="140"/>
      <c r="T8" s="140"/>
      <c r="U8" s="139"/>
      <c r="V8" s="140"/>
      <c r="W8" s="140"/>
      <c r="X8" s="140"/>
      <c r="Y8" s="140"/>
      <c r="Z8" s="140"/>
      <c r="AA8" s="140"/>
      <c r="AB8" s="140"/>
      <c r="AC8" s="140"/>
      <c r="AD8" s="140"/>
    </row>
    <row r="9" spans="1:30" ht="15.75">
      <c r="A9" s="137">
        <v>6</v>
      </c>
      <c r="B9" s="138" t="s">
        <v>107</v>
      </c>
      <c r="C9" s="141">
        <f t="shared" si="0"/>
        <v>1</v>
      </c>
      <c r="D9" s="140"/>
      <c r="E9" s="140"/>
      <c r="F9" s="140"/>
      <c r="G9" s="142"/>
      <c r="H9" s="140"/>
      <c r="I9" s="140"/>
      <c r="J9" s="140"/>
      <c r="K9" s="140"/>
      <c r="L9" s="140"/>
      <c r="M9" s="140"/>
      <c r="N9" s="140"/>
      <c r="O9" s="139"/>
      <c r="P9" s="146"/>
      <c r="Q9" s="140"/>
      <c r="R9" s="140"/>
      <c r="S9" s="140"/>
      <c r="T9" s="140">
        <v>1</v>
      </c>
      <c r="U9" s="139"/>
      <c r="V9" s="140"/>
      <c r="W9" s="140"/>
      <c r="X9" s="140"/>
      <c r="Y9" s="140"/>
      <c r="Z9" s="140"/>
      <c r="AA9" s="140"/>
      <c r="AB9" s="140"/>
      <c r="AC9" s="140"/>
      <c r="AD9" s="140"/>
    </row>
    <row r="10" spans="1:30" s="147" customFormat="1" ht="15.75">
      <c r="A10" s="137">
        <v>7</v>
      </c>
      <c r="B10" s="138" t="s">
        <v>108</v>
      </c>
      <c r="C10" s="141">
        <f t="shared" si="0"/>
        <v>0</v>
      </c>
      <c r="D10" s="140"/>
      <c r="E10" s="140"/>
      <c r="F10" s="140"/>
      <c r="G10" s="142"/>
      <c r="H10" s="140"/>
      <c r="I10" s="140"/>
      <c r="J10" s="140"/>
      <c r="K10" s="140"/>
      <c r="L10" s="140"/>
      <c r="M10" s="140"/>
      <c r="N10" s="140"/>
      <c r="O10" s="139"/>
      <c r="P10" s="146"/>
      <c r="Q10" s="140"/>
      <c r="R10" s="140"/>
      <c r="S10" s="140"/>
      <c r="T10" s="140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0" ht="31.5">
      <c r="A11" s="137">
        <v>8</v>
      </c>
      <c r="B11" s="138" t="s">
        <v>109</v>
      </c>
      <c r="C11" s="141">
        <f t="shared" si="0"/>
        <v>3</v>
      </c>
      <c r="D11" s="140">
        <v>1</v>
      </c>
      <c r="E11" s="140"/>
      <c r="F11" s="140"/>
      <c r="G11" s="142"/>
      <c r="H11" s="140">
        <v>1</v>
      </c>
      <c r="I11" s="140"/>
      <c r="J11" s="140"/>
      <c r="K11" s="140"/>
      <c r="L11" s="140"/>
      <c r="M11" s="140"/>
      <c r="N11" s="140"/>
      <c r="O11" s="139"/>
      <c r="P11" s="146"/>
      <c r="Q11" s="140"/>
      <c r="R11" s="140"/>
      <c r="S11" s="140"/>
      <c r="T11" s="140"/>
      <c r="U11" s="139"/>
      <c r="V11" s="140">
        <v>1</v>
      </c>
      <c r="W11" s="140"/>
      <c r="X11" s="140"/>
      <c r="Y11" s="140"/>
      <c r="Z11" s="140"/>
      <c r="AA11" s="140"/>
      <c r="AB11" s="140"/>
      <c r="AC11" s="140"/>
      <c r="AD11" s="140"/>
    </row>
    <row r="12" spans="1:30" ht="47.25">
      <c r="A12" s="137">
        <v>9</v>
      </c>
      <c r="B12" s="138" t="s">
        <v>110</v>
      </c>
      <c r="C12" s="141">
        <f t="shared" si="0"/>
        <v>0</v>
      </c>
      <c r="D12" s="140"/>
      <c r="E12" s="140"/>
      <c r="F12" s="140"/>
      <c r="G12" s="142"/>
      <c r="H12" s="140"/>
      <c r="I12" s="140"/>
      <c r="J12" s="140"/>
      <c r="K12" s="140"/>
      <c r="L12" s="140"/>
      <c r="M12" s="140"/>
      <c r="N12" s="140"/>
      <c r="O12" s="139"/>
      <c r="P12" s="146"/>
      <c r="Q12" s="140"/>
      <c r="R12" s="140"/>
      <c r="S12" s="140"/>
      <c r="T12" s="140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</row>
    <row r="13" spans="1:30" s="147" customFormat="1" ht="47.25">
      <c r="A13" s="137">
        <v>10</v>
      </c>
      <c r="B13" s="148" t="s">
        <v>111</v>
      </c>
      <c r="C13" s="141">
        <f t="shared" si="0"/>
        <v>160</v>
      </c>
      <c r="D13" s="140">
        <v>5</v>
      </c>
      <c r="E13" s="140"/>
      <c r="F13" s="140">
        <v>20</v>
      </c>
      <c r="G13" s="142">
        <v>1</v>
      </c>
      <c r="H13" s="140">
        <v>11</v>
      </c>
      <c r="I13" s="140">
        <v>15</v>
      </c>
      <c r="J13" s="140">
        <v>10</v>
      </c>
      <c r="K13" s="140">
        <v>10</v>
      </c>
      <c r="L13" s="140">
        <v>45</v>
      </c>
      <c r="M13" s="140">
        <v>6</v>
      </c>
      <c r="N13" s="140">
        <v>10</v>
      </c>
      <c r="O13" s="139">
        <v>8</v>
      </c>
      <c r="P13" s="146">
        <v>4</v>
      </c>
      <c r="Q13" s="140"/>
      <c r="R13" s="140"/>
      <c r="S13" s="140">
        <v>3</v>
      </c>
      <c r="T13" s="140">
        <v>10</v>
      </c>
      <c r="U13" s="139">
        <v>1</v>
      </c>
      <c r="V13" s="140"/>
      <c r="W13" s="140"/>
      <c r="X13" s="140"/>
      <c r="Y13" s="140"/>
      <c r="Z13" s="140"/>
      <c r="AA13" s="140"/>
      <c r="AB13" s="140"/>
      <c r="AC13" s="140"/>
      <c r="AD13" s="140">
        <v>1</v>
      </c>
    </row>
    <row r="14" spans="1:30" ht="31.5">
      <c r="A14" s="137">
        <v>11</v>
      </c>
      <c r="B14" s="138" t="s">
        <v>112</v>
      </c>
      <c r="C14" s="141">
        <f t="shared" si="0"/>
        <v>1</v>
      </c>
      <c r="D14" s="140"/>
      <c r="E14" s="140">
        <v>1</v>
      </c>
      <c r="F14" s="140"/>
      <c r="G14" s="142"/>
      <c r="H14" s="140"/>
      <c r="I14" s="140"/>
      <c r="J14" s="140"/>
      <c r="K14" s="140"/>
      <c r="L14" s="140"/>
      <c r="M14" s="140"/>
      <c r="N14" s="140"/>
      <c r="O14" s="139"/>
      <c r="P14" s="146"/>
      <c r="Q14" s="140"/>
      <c r="R14" s="140"/>
      <c r="S14" s="140"/>
      <c r="T14" s="140"/>
      <c r="U14" s="139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0" ht="31.5">
      <c r="A15" s="137">
        <v>12</v>
      </c>
      <c r="B15" s="138" t="s">
        <v>113</v>
      </c>
      <c r="C15" s="141">
        <f t="shared" si="0"/>
        <v>0</v>
      </c>
      <c r="D15" s="140"/>
      <c r="E15" s="140"/>
      <c r="F15" s="140"/>
      <c r="G15" s="142"/>
      <c r="H15" s="140"/>
      <c r="I15" s="140"/>
      <c r="J15" s="140"/>
      <c r="K15" s="140"/>
      <c r="L15" s="140"/>
      <c r="M15" s="140"/>
      <c r="N15" s="140"/>
      <c r="O15" s="139"/>
      <c r="P15" s="146"/>
      <c r="Q15" s="140"/>
      <c r="R15" s="140"/>
      <c r="S15" s="140"/>
      <c r="T15" s="140"/>
      <c r="U15" s="139"/>
      <c r="V15" s="140"/>
      <c r="W15" s="140"/>
      <c r="X15" s="140"/>
      <c r="Y15" s="140"/>
      <c r="Z15" s="140"/>
      <c r="AA15" s="140"/>
      <c r="AB15" s="140"/>
      <c r="AC15" s="140"/>
      <c r="AD15" s="140"/>
    </row>
    <row r="16" spans="1:30" ht="15.75">
      <c r="A16" s="137">
        <v>13</v>
      </c>
      <c r="B16" s="138" t="s">
        <v>114</v>
      </c>
      <c r="C16" s="141">
        <f t="shared" si="0"/>
        <v>0</v>
      </c>
      <c r="D16" s="140"/>
      <c r="E16" s="140"/>
      <c r="F16" s="140"/>
      <c r="G16" s="142"/>
      <c r="H16" s="140"/>
      <c r="I16" s="140"/>
      <c r="J16" s="140"/>
      <c r="K16" s="140"/>
      <c r="L16" s="140"/>
      <c r="M16" s="140"/>
      <c r="N16" s="140"/>
      <c r="O16" s="139"/>
      <c r="P16" s="146"/>
      <c r="Q16" s="140"/>
      <c r="R16" s="140"/>
      <c r="S16" s="140"/>
      <c r="T16" s="140"/>
      <c r="U16" s="139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ht="15.75">
      <c r="A17" s="137">
        <v>14</v>
      </c>
      <c r="B17" s="138" t="s">
        <v>115</v>
      </c>
      <c r="C17" s="141">
        <f t="shared" si="0"/>
        <v>1</v>
      </c>
      <c r="D17" s="140"/>
      <c r="E17" s="140"/>
      <c r="F17" s="140">
        <v>1</v>
      </c>
      <c r="G17" s="142"/>
      <c r="H17" s="140"/>
      <c r="I17" s="140"/>
      <c r="J17" s="140"/>
      <c r="K17" s="140"/>
      <c r="L17" s="140"/>
      <c r="M17" s="140"/>
      <c r="N17" s="140"/>
      <c r="O17" s="139"/>
      <c r="P17" s="146"/>
      <c r="Q17" s="140"/>
      <c r="R17" s="140"/>
      <c r="S17" s="140"/>
      <c r="T17" s="140"/>
      <c r="U17" s="139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ht="15.75">
      <c r="A18" s="137">
        <v>15</v>
      </c>
      <c r="B18" s="138" t="s">
        <v>116</v>
      </c>
      <c r="C18" s="141">
        <f t="shared" si="0"/>
        <v>0</v>
      </c>
      <c r="D18" s="140"/>
      <c r="E18" s="140"/>
      <c r="F18" s="140"/>
      <c r="G18" s="142"/>
      <c r="H18" s="140"/>
      <c r="I18" s="140"/>
      <c r="J18" s="140"/>
      <c r="K18" s="140"/>
      <c r="L18" s="140"/>
      <c r="M18" s="140"/>
      <c r="N18" s="140"/>
      <c r="O18" s="139"/>
      <c r="P18" s="146"/>
      <c r="Q18" s="140"/>
      <c r="R18" s="140"/>
      <c r="S18" s="140"/>
      <c r="T18" s="140"/>
      <c r="U18" s="139"/>
      <c r="V18" s="140"/>
      <c r="W18" s="140"/>
      <c r="X18" s="140"/>
      <c r="Y18" s="140"/>
      <c r="Z18" s="140"/>
      <c r="AA18" s="140"/>
      <c r="AB18" s="140"/>
      <c r="AC18" s="140"/>
      <c r="AD18" s="140"/>
    </row>
    <row r="19" spans="1:30" ht="15.75">
      <c r="A19" s="137">
        <v>16</v>
      </c>
      <c r="B19" s="138" t="s">
        <v>117</v>
      </c>
      <c r="C19" s="141">
        <f t="shared" si="0"/>
        <v>4</v>
      </c>
      <c r="D19" s="140"/>
      <c r="E19" s="140">
        <v>1</v>
      </c>
      <c r="F19" s="140"/>
      <c r="G19" s="142"/>
      <c r="H19" s="140"/>
      <c r="I19" s="140"/>
      <c r="J19" s="140"/>
      <c r="K19" s="140"/>
      <c r="L19" s="140"/>
      <c r="M19" s="140"/>
      <c r="N19" s="140"/>
      <c r="O19" s="139"/>
      <c r="P19" s="146">
        <v>2</v>
      </c>
      <c r="Q19" s="140"/>
      <c r="R19" s="140">
        <v>1</v>
      </c>
      <c r="S19" s="140"/>
      <c r="T19" s="140"/>
      <c r="U19" s="139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ht="15.75">
      <c r="A20" s="137">
        <v>17</v>
      </c>
      <c r="B20" s="138" t="s">
        <v>118</v>
      </c>
      <c r="C20" s="141">
        <f t="shared" si="0"/>
        <v>19</v>
      </c>
      <c r="D20" s="140"/>
      <c r="E20" s="140"/>
      <c r="F20" s="140">
        <v>3</v>
      </c>
      <c r="G20" s="142"/>
      <c r="H20" s="140">
        <v>6</v>
      </c>
      <c r="I20" s="140"/>
      <c r="J20" s="140">
        <v>3</v>
      </c>
      <c r="K20" s="140">
        <v>1</v>
      </c>
      <c r="L20" s="140">
        <v>2</v>
      </c>
      <c r="M20" s="140"/>
      <c r="N20" s="140">
        <v>1</v>
      </c>
      <c r="O20" s="139">
        <v>1</v>
      </c>
      <c r="P20" s="146"/>
      <c r="Q20" s="140"/>
      <c r="R20" s="140"/>
      <c r="S20" s="140">
        <v>1</v>
      </c>
      <c r="T20" s="140"/>
      <c r="U20" s="139"/>
      <c r="V20" s="140">
        <v>1</v>
      </c>
      <c r="W20" s="140"/>
      <c r="X20" s="140"/>
      <c r="Y20" s="140"/>
      <c r="Z20" s="140"/>
      <c r="AA20" s="140"/>
      <c r="AB20" s="140"/>
      <c r="AC20" s="140"/>
      <c r="AD20" s="140"/>
    </row>
    <row r="21" spans="1:30" ht="30">
      <c r="A21" s="151"/>
      <c r="B21" s="152" t="s">
        <v>119</v>
      </c>
      <c r="C21" s="153">
        <f t="shared" ref="C21" si="1">SUM(C4:C20)</f>
        <v>202</v>
      </c>
      <c r="D21" s="153">
        <f t="shared" ref="D21" si="2">SUM(D4:D20)</f>
        <v>6</v>
      </c>
      <c r="E21" s="153">
        <f t="shared" ref="E21" si="3">SUM(E4:E20)</f>
        <v>2</v>
      </c>
      <c r="F21" s="153">
        <f t="shared" ref="F21:G21" si="4">SUM(F4:F20)</f>
        <v>24</v>
      </c>
      <c r="G21" s="153">
        <f t="shared" si="4"/>
        <v>1</v>
      </c>
      <c r="H21" s="153">
        <f t="shared" ref="H21" si="5">SUM(H4:H20)</f>
        <v>18</v>
      </c>
      <c r="I21" s="153">
        <f t="shared" ref="I21" si="6">SUM(I4:I20)</f>
        <v>15</v>
      </c>
      <c r="J21" s="153">
        <f t="shared" ref="J21" si="7">SUM(J4:J20)</f>
        <v>13</v>
      </c>
      <c r="K21" s="153">
        <f t="shared" ref="K21" si="8">SUM(K4:K20)</f>
        <v>11</v>
      </c>
      <c r="L21" s="153">
        <f t="shared" ref="L21" si="9">SUM(L4:L20)</f>
        <v>60</v>
      </c>
      <c r="M21" s="153">
        <f t="shared" ref="M21" si="10">SUM(M4:M20)</f>
        <v>6</v>
      </c>
      <c r="N21" s="153">
        <f t="shared" ref="N21" si="11">SUM(N4:N20)</f>
        <v>11</v>
      </c>
      <c r="O21" s="154">
        <f t="shared" ref="O21:Q21" si="12">SUM(O4:O20)</f>
        <v>9</v>
      </c>
      <c r="P21" s="155">
        <f t="shared" si="12"/>
        <v>6</v>
      </c>
      <c r="Q21" s="153">
        <f t="shared" si="12"/>
        <v>0</v>
      </c>
      <c r="R21" s="153">
        <f t="shared" ref="R21" si="13">SUM(R4:R20)</f>
        <v>1</v>
      </c>
      <c r="S21" s="153">
        <f t="shared" ref="S21" si="14">SUM(S4:S20)</f>
        <v>4</v>
      </c>
      <c r="T21" s="153">
        <f t="shared" ref="T21" si="15">SUM(T4:T20)</f>
        <v>11</v>
      </c>
      <c r="U21" s="154">
        <f t="shared" ref="U21:V21" si="16">SUM(U4:U20)</f>
        <v>1</v>
      </c>
      <c r="V21" s="156">
        <f t="shared" si="16"/>
        <v>2</v>
      </c>
      <c r="W21" s="157">
        <f t="shared" ref="W21:AD21" si="17">SUM(W4:W20)</f>
        <v>0</v>
      </c>
      <c r="X21" s="157">
        <f t="shared" si="17"/>
        <v>0</v>
      </c>
      <c r="Y21" s="157">
        <f t="shared" ref="Y21" si="18">SUM(Y4:Y20)</f>
        <v>0</v>
      </c>
      <c r="Z21" s="157">
        <f t="shared" si="17"/>
        <v>0</v>
      </c>
      <c r="AA21" s="157">
        <f t="shared" si="17"/>
        <v>0</v>
      </c>
      <c r="AB21" s="157">
        <f t="shared" si="17"/>
        <v>0</v>
      </c>
      <c r="AC21" s="157">
        <f t="shared" si="17"/>
        <v>0</v>
      </c>
      <c r="AD21" s="157">
        <f t="shared" si="17"/>
        <v>1</v>
      </c>
    </row>
    <row r="22" spans="1:30" ht="15.75">
      <c r="A22" s="137">
        <v>18</v>
      </c>
      <c r="B22" s="138" t="s">
        <v>120</v>
      </c>
      <c r="C22" s="141">
        <f t="shared" ref="C22:C31" si="19">SUM(D22:AD22)</f>
        <v>0</v>
      </c>
      <c r="D22" s="140"/>
      <c r="E22" s="140"/>
      <c r="F22" s="140"/>
      <c r="G22" s="142"/>
      <c r="H22" s="140"/>
      <c r="I22" s="140"/>
      <c r="J22" s="140"/>
      <c r="K22" s="140"/>
      <c r="L22" s="140"/>
      <c r="M22" s="140"/>
      <c r="N22" s="140"/>
      <c r="O22" s="139"/>
      <c r="P22" s="146"/>
      <c r="Q22" s="140"/>
      <c r="R22" s="140"/>
      <c r="S22" s="140"/>
      <c r="T22" s="140"/>
      <c r="U22" s="139"/>
      <c r="V22" s="140"/>
      <c r="W22" s="140"/>
      <c r="X22" s="140"/>
      <c r="Y22" s="140"/>
      <c r="Z22" s="140"/>
      <c r="AA22" s="140"/>
      <c r="AB22" s="140"/>
      <c r="AC22" s="140"/>
      <c r="AD22" s="140"/>
    </row>
    <row r="23" spans="1:30" ht="15.75">
      <c r="A23" s="137">
        <v>19</v>
      </c>
      <c r="B23" s="138" t="s">
        <v>121</v>
      </c>
      <c r="C23" s="141">
        <f t="shared" si="19"/>
        <v>1</v>
      </c>
      <c r="D23" s="140"/>
      <c r="E23" s="140"/>
      <c r="F23" s="140"/>
      <c r="G23" s="142"/>
      <c r="H23" s="140"/>
      <c r="I23" s="140"/>
      <c r="J23" s="140"/>
      <c r="K23" s="140"/>
      <c r="L23" s="140"/>
      <c r="M23" s="140"/>
      <c r="N23" s="140"/>
      <c r="O23" s="139"/>
      <c r="P23" s="146"/>
      <c r="Q23" s="140">
        <v>1</v>
      </c>
      <c r="R23" s="140"/>
      <c r="S23" s="140"/>
      <c r="T23" s="140"/>
      <c r="U23" s="139"/>
      <c r="V23" s="140"/>
      <c r="W23" s="140"/>
      <c r="X23" s="140"/>
      <c r="Y23" s="140"/>
      <c r="Z23" s="140"/>
      <c r="AA23" s="140"/>
      <c r="AB23" s="140"/>
      <c r="AC23" s="140"/>
      <c r="AD23" s="140"/>
    </row>
    <row r="24" spans="1:30" ht="31.5">
      <c r="A24" s="137">
        <v>20</v>
      </c>
      <c r="B24" s="138" t="s">
        <v>122</v>
      </c>
      <c r="C24" s="141">
        <f t="shared" si="19"/>
        <v>32</v>
      </c>
      <c r="D24" s="140">
        <v>1</v>
      </c>
      <c r="E24" s="140"/>
      <c r="F24" s="140"/>
      <c r="G24" s="142"/>
      <c r="H24" s="140"/>
      <c r="I24" s="140"/>
      <c r="J24" s="140"/>
      <c r="K24" s="140">
        <v>5</v>
      </c>
      <c r="L24" s="140"/>
      <c r="M24" s="140">
        <v>6</v>
      </c>
      <c r="N24" s="140">
        <v>20</v>
      </c>
      <c r="O24" s="139"/>
      <c r="P24" s="146"/>
      <c r="Q24" s="140"/>
      <c r="R24" s="140"/>
      <c r="S24" s="140"/>
      <c r="T24" s="140"/>
      <c r="U24" s="139"/>
      <c r="V24" s="140"/>
      <c r="W24" s="140"/>
      <c r="X24" s="140"/>
      <c r="Y24" s="140"/>
      <c r="Z24" s="140"/>
      <c r="AA24" s="140"/>
      <c r="AB24" s="140"/>
      <c r="AC24" s="140"/>
      <c r="AD24" s="140"/>
    </row>
    <row r="25" spans="1:30" ht="31.5">
      <c r="A25" s="137">
        <v>21</v>
      </c>
      <c r="B25" s="138" t="s">
        <v>123</v>
      </c>
      <c r="C25" s="141">
        <f t="shared" si="19"/>
        <v>0</v>
      </c>
      <c r="D25" s="140"/>
      <c r="E25" s="140"/>
      <c r="F25" s="140"/>
      <c r="G25" s="142"/>
      <c r="H25" s="140"/>
      <c r="I25" s="140"/>
      <c r="J25" s="140"/>
      <c r="K25" s="140"/>
      <c r="L25" s="140"/>
      <c r="M25" s="140"/>
      <c r="N25" s="140"/>
      <c r="O25" s="139"/>
      <c r="P25" s="146"/>
      <c r="Q25" s="140"/>
      <c r="R25" s="140"/>
      <c r="S25" s="140"/>
      <c r="T25" s="140"/>
      <c r="U25" s="139"/>
      <c r="V25" s="140"/>
      <c r="W25" s="140"/>
      <c r="X25" s="140"/>
      <c r="Y25" s="140"/>
      <c r="Z25" s="140"/>
      <c r="AA25" s="140"/>
      <c r="AB25" s="140"/>
      <c r="AC25" s="140"/>
      <c r="AD25" s="140"/>
    </row>
    <row r="26" spans="1:30" ht="31.5">
      <c r="A26" s="137">
        <v>22</v>
      </c>
      <c r="B26" s="138" t="s">
        <v>124</v>
      </c>
      <c r="C26" s="141">
        <f t="shared" si="19"/>
        <v>13</v>
      </c>
      <c r="D26" s="140"/>
      <c r="E26" s="140"/>
      <c r="F26" s="140"/>
      <c r="G26" s="142"/>
      <c r="H26" s="140">
        <v>1</v>
      </c>
      <c r="I26" s="140"/>
      <c r="J26" s="140"/>
      <c r="K26" s="140"/>
      <c r="L26" s="140"/>
      <c r="M26" s="140">
        <v>1</v>
      </c>
      <c r="N26" s="140"/>
      <c r="O26" s="139"/>
      <c r="P26" s="146">
        <v>2</v>
      </c>
      <c r="Q26" s="140"/>
      <c r="R26" s="140">
        <v>1</v>
      </c>
      <c r="S26" s="140">
        <v>6</v>
      </c>
      <c r="T26" s="140"/>
      <c r="U26" s="139"/>
      <c r="V26" s="140">
        <v>2</v>
      </c>
      <c r="W26" s="140"/>
      <c r="X26" s="140"/>
      <c r="Y26" s="140"/>
      <c r="Z26" s="140"/>
      <c r="AA26" s="140"/>
      <c r="AB26" s="140"/>
      <c r="AC26" s="140"/>
      <c r="AD26" s="140"/>
    </row>
    <row r="27" spans="1:30" ht="31.5">
      <c r="A27" s="137">
        <v>23</v>
      </c>
      <c r="B27" s="138" t="s">
        <v>125</v>
      </c>
      <c r="C27" s="141">
        <f t="shared" si="19"/>
        <v>22</v>
      </c>
      <c r="D27" s="140">
        <v>3</v>
      </c>
      <c r="E27" s="140"/>
      <c r="F27" s="140">
        <v>4</v>
      </c>
      <c r="G27" s="142"/>
      <c r="H27" s="140"/>
      <c r="I27" s="140"/>
      <c r="J27" s="140">
        <v>2</v>
      </c>
      <c r="K27" s="140">
        <v>6</v>
      </c>
      <c r="L27" s="140">
        <v>3</v>
      </c>
      <c r="M27" s="140">
        <v>3</v>
      </c>
      <c r="N27" s="140">
        <v>1</v>
      </c>
      <c r="O27" s="139"/>
      <c r="P27" s="146"/>
      <c r="Q27" s="140"/>
      <c r="R27" s="140"/>
      <c r="S27" s="140"/>
      <c r="T27" s="140"/>
      <c r="U27" s="139"/>
      <c r="V27" s="140"/>
      <c r="W27" s="140"/>
      <c r="X27" s="140"/>
      <c r="Y27" s="140"/>
      <c r="Z27" s="140"/>
      <c r="AA27" s="140"/>
      <c r="AB27" s="140"/>
      <c r="AC27" s="140"/>
      <c r="AD27" s="140"/>
    </row>
    <row r="28" spans="1:30" ht="31.5">
      <c r="A28" s="137">
        <v>24</v>
      </c>
      <c r="B28" s="138" t="s">
        <v>126</v>
      </c>
      <c r="C28" s="141">
        <f t="shared" si="19"/>
        <v>15</v>
      </c>
      <c r="D28" s="140">
        <v>3</v>
      </c>
      <c r="E28" s="140">
        <v>7</v>
      </c>
      <c r="F28" s="140"/>
      <c r="G28" s="142"/>
      <c r="H28" s="140">
        <v>2</v>
      </c>
      <c r="I28" s="140"/>
      <c r="J28" s="140"/>
      <c r="K28" s="140"/>
      <c r="L28" s="140">
        <v>1</v>
      </c>
      <c r="M28" s="140"/>
      <c r="N28" s="140"/>
      <c r="O28" s="139"/>
      <c r="P28" s="146">
        <v>2</v>
      </c>
      <c r="Q28" s="140"/>
      <c r="R28" s="140"/>
      <c r="S28" s="140"/>
      <c r="T28" s="140"/>
      <c r="U28" s="139"/>
      <c r="V28" s="140"/>
      <c r="W28" s="140"/>
      <c r="X28" s="140"/>
      <c r="Y28" s="140"/>
      <c r="Z28" s="140"/>
      <c r="AA28" s="140"/>
      <c r="AB28" s="140"/>
      <c r="AC28" s="140"/>
      <c r="AD28" s="140"/>
    </row>
    <row r="29" spans="1:30" ht="47.25">
      <c r="A29" s="137">
        <v>25</v>
      </c>
      <c r="B29" s="138" t="s">
        <v>127</v>
      </c>
      <c r="C29" s="141">
        <f t="shared" si="19"/>
        <v>8</v>
      </c>
      <c r="D29" s="140"/>
      <c r="E29" s="140"/>
      <c r="F29" s="140"/>
      <c r="G29" s="142"/>
      <c r="H29" s="140"/>
      <c r="I29" s="140">
        <v>2</v>
      </c>
      <c r="J29" s="140"/>
      <c r="K29" s="140"/>
      <c r="L29" s="140">
        <v>2</v>
      </c>
      <c r="M29" s="140">
        <v>3</v>
      </c>
      <c r="N29" s="140"/>
      <c r="O29" s="139">
        <v>1</v>
      </c>
      <c r="P29" s="146"/>
      <c r="Q29" s="140"/>
      <c r="R29" s="140"/>
      <c r="S29" s="140"/>
      <c r="T29" s="140"/>
      <c r="U29" s="139"/>
      <c r="V29" s="140"/>
      <c r="W29" s="140"/>
      <c r="X29" s="140"/>
      <c r="Y29" s="140"/>
      <c r="Z29" s="140"/>
      <c r="AA29" s="140"/>
      <c r="AB29" s="140"/>
      <c r="AC29" s="140"/>
      <c r="AD29" s="140"/>
    </row>
    <row r="30" spans="1:30" ht="15.75">
      <c r="A30" s="137">
        <v>26</v>
      </c>
      <c r="B30" s="160" t="s">
        <v>128</v>
      </c>
      <c r="C30" s="141">
        <f t="shared" si="19"/>
        <v>5</v>
      </c>
      <c r="D30" s="150"/>
      <c r="E30" s="150"/>
      <c r="F30" s="150"/>
      <c r="G30" s="161"/>
      <c r="H30" s="150"/>
      <c r="I30" s="150"/>
      <c r="J30" s="150"/>
      <c r="K30" s="150"/>
      <c r="L30" s="150">
        <v>1</v>
      </c>
      <c r="M30" s="150">
        <v>1</v>
      </c>
      <c r="N30" s="150">
        <v>1</v>
      </c>
      <c r="O30" s="149"/>
      <c r="P30" s="162">
        <v>1</v>
      </c>
      <c r="Q30" s="140">
        <v>1</v>
      </c>
      <c r="R30" s="150"/>
      <c r="S30" s="150"/>
      <c r="T30" s="150"/>
      <c r="U30" s="149"/>
      <c r="V30" s="150"/>
      <c r="W30" s="140"/>
      <c r="X30" s="140"/>
      <c r="Y30" s="140"/>
      <c r="Z30" s="140"/>
      <c r="AA30" s="140"/>
      <c r="AB30" s="140"/>
      <c r="AC30" s="140"/>
      <c r="AD30" s="140"/>
    </row>
    <row r="31" spans="1:30" ht="16.5" thickBot="1">
      <c r="A31" s="137">
        <v>27</v>
      </c>
      <c r="B31" s="163" t="s">
        <v>129</v>
      </c>
      <c r="C31" s="141">
        <f t="shared" si="19"/>
        <v>10</v>
      </c>
      <c r="D31" s="164"/>
      <c r="E31" s="164"/>
      <c r="F31" s="164"/>
      <c r="G31" s="165"/>
      <c r="H31" s="140">
        <v>1</v>
      </c>
      <c r="I31" s="164"/>
      <c r="J31" s="164"/>
      <c r="K31" s="140">
        <v>2</v>
      </c>
      <c r="L31" s="140">
        <v>2</v>
      </c>
      <c r="M31" s="150">
        <v>1</v>
      </c>
      <c r="N31" s="150">
        <v>3</v>
      </c>
      <c r="O31" s="166"/>
      <c r="P31" s="167"/>
      <c r="Q31" s="140"/>
      <c r="R31" s="164"/>
      <c r="S31" s="164"/>
      <c r="T31" s="164"/>
      <c r="U31" s="166"/>
      <c r="V31" s="164"/>
      <c r="W31" s="164"/>
      <c r="X31" s="164"/>
      <c r="Y31" s="164"/>
      <c r="Z31" s="164"/>
      <c r="AA31" s="164"/>
      <c r="AB31" s="164"/>
      <c r="AC31" s="164"/>
      <c r="AD31" s="168">
        <v>1</v>
      </c>
    </row>
    <row r="32" spans="1:30" ht="27.75" thickBot="1">
      <c r="A32" s="169"/>
      <c r="B32" s="170" t="s">
        <v>207</v>
      </c>
      <c r="C32" s="172">
        <f t="shared" ref="C32" si="20">SUM(C22:C31)</f>
        <v>106</v>
      </c>
      <c r="D32" s="172">
        <f t="shared" ref="D32" si="21">SUM(D22:D31)</f>
        <v>7</v>
      </c>
      <c r="E32" s="172">
        <f t="shared" ref="E32" si="22">SUM(E22:E31)</f>
        <v>7</v>
      </c>
      <c r="F32" s="172">
        <f t="shared" ref="F32:G32" si="23">SUM(F22:F31)</f>
        <v>4</v>
      </c>
      <c r="G32" s="172">
        <f t="shared" si="23"/>
        <v>0</v>
      </c>
      <c r="H32" s="172">
        <f t="shared" ref="H32" si="24">SUM(H22:H31)</f>
        <v>4</v>
      </c>
      <c r="I32" s="172">
        <f t="shared" ref="I32" si="25">SUM(I22:I31)</f>
        <v>2</v>
      </c>
      <c r="J32" s="172">
        <f t="shared" ref="J32" si="26">SUM(J22:J31)</f>
        <v>2</v>
      </c>
      <c r="K32" s="172">
        <f t="shared" ref="K32" si="27">SUM(K22:K31)</f>
        <v>13</v>
      </c>
      <c r="L32" s="172">
        <f t="shared" ref="L32" si="28">SUM(L22:L31)</f>
        <v>9</v>
      </c>
      <c r="M32" s="172">
        <f t="shared" ref="M32" si="29">SUM(M22:M31)</f>
        <v>15</v>
      </c>
      <c r="N32" s="172">
        <f t="shared" ref="N32" si="30">SUM(N22:N31)</f>
        <v>25</v>
      </c>
      <c r="O32" s="174">
        <f t="shared" ref="O32:Q32" si="31">SUM(O22:O31)</f>
        <v>1</v>
      </c>
      <c r="P32" s="175">
        <f t="shared" si="31"/>
        <v>5</v>
      </c>
      <c r="Q32" s="172">
        <f t="shared" si="31"/>
        <v>2</v>
      </c>
      <c r="R32" s="172">
        <f t="shared" ref="R32" si="32">SUM(R22:R31)</f>
        <v>1</v>
      </c>
      <c r="S32" s="172">
        <f t="shared" ref="S32" si="33">SUM(S22:S31)</f>
        <v>6</v>
      </c>
      <c r="T32" s="172">
        <f t="shared" ref="T32" si="34">SUM(T22:T31)</f>
        <v>0</v>
      </c>
      <c r="U32" s="174">
        <f t="shared" ref="U32:V32" si="35">SUM(U22:U31)</f>
        <v>0</v>
      </c>
      <c r="V32" s="171">
        <f t="shared" si="35"/>
        <v>2</v>
      </c>
      <c r="W32" s="173">
        <f t="shared" ref="W32:AD32" si="36">SUM(W22:W31)</f>
        <v>0</v>
      </c>
      <c r="X32" s="173">
        <f t="shared" si="36"/>
        <v>0</v>
      </c>
      <c r="Y32" s="173">
        <f>SUM(Y22:Y31)</f>
        <v>0</v>
      </c>
      <c r="Z32" s="173">
        <f t="shared" si="36"/>
        <v>0</v>
      </c>
      <c r="AA32" s="173">
        <f t="shared" si="36"/>
        <v>0</v>
      </c>
      <c r="AB32" s="173">
        <f t="shared" si="36"/>
        <v>0</v>
      </c>
      <c r="AC32" s="173">
        <f t="shared" si="36"/>
        <v>0</v>
      </c>
      <c r="AD32" s="173">
        <f t="shared" si="36"/>
        <v>1</v>
      </c>
    </row>
    <row r="33" spans="1:30" ht="15.75">
      <c r="A33" s="137">
        <v>28</v>
      </c>
      <c r="B33" s="177" t="s">
        <v>131</v>
      </c>
      <c r="C33" s="141">
        <f t="shared" ref="C33:C36" si="37">SUM(D33:AD33)</f>
        <v>0</v>
      </c>
      <c r="D33" s="178"/>
      <c r="E33" s="178"/>
      <c r="F33" s="178"/>
      <c r="G33" s="179"/>
      <c r="H33" s="178"/>
      <c r="I33" s="178"/>
      <c r="J33" s="178"/>
      <c r="K33" s="178"/>
      <c r="L33" s="178"/>
      <c r="M33" s="178"/>
      <c r="N33" s="178"/>
      <c r="O33" s="180"/>
      <c r="P33" s="181"/>
      <c r="Q33" s="181"/>
      <c r="R33" s="178"/>
      <c r="S33" s="178"/>
      <c r="T33" s="178"/>
      <c r="U33" s="180"/>
      <c r="V33" s="178"/>
      <c r="W33" s="159"/>
      <c r="X33" s="159"/>
      <c r="Y33" s="159"/>
      <c r="Z33" s="159"/>
      <c r="AA33" s="159"/>
      <c r="AB33" s="159"/>
      <c r="AC33" s="159"/>
      <c r="AD33" s="159"/>
    </row>
    <row r="34" spans="1:30" ht="15.75">
      <c r="A34" s="137">
        <v>29</v>
      </c>
      <c r="B34" s="138" t="s">
        <v>132</v>
      </c>
      <c r="C34" s="141">
        <f t="shared" si="37"/>
        <v>6</v>
      </c>
      <c r="D34" s="181"/>
      <c r="E34" s="181"/>
      <c r="F34" s="181"/>
      <c r="G34" s="183"/>
      <c r="H34" s="181"/>
      <c r="I34" s="181"/>
      <c r="J34" s="181"/>
      <c r="K34" s="181"/>
      <c r="L34" s="181"/>
      <c r="M34" s="181"/>
      <c r="N34" s="181"/>
      <c r="O34" s="184"/>
      <c r="P34" s="181"/>
      <c r="Q34" s="181"/>
      <c r="R34" s="181"/>
      <c r="S34" s="181"/>
      <c r="T34" s="181"/>
      <c r="U34" s="184"/>
      <c r="V34" s="181"/>
      <c r="W34" s="140">
        <v>1</v>
      </c>
      <c r="X34" s="140"/>
      <c r="Y34" s="140">
        <v>1</v>
      </c>
      <c r="Z34" s="140">
        <v>2</v>
      </c>
      <c r="AA34" s="140"/>
      <c r="AB34" s="140"/>
      <c r="AC34" s="140">
        <v>2</v>
      </c>
      <c r="AD34" s="140"/>
    </row>
    <row r="35" spans="1:30" ht="15.75">
      <c r="A35" s="137">
        <v>30</v>
      </c>
      <c r="B35" s="138" t="s">
        <v>133</v>
      </c>
      <c r="C35" s="141">
        <f t="shared" si="37"/>
        <v>1</v>
      </c>
      <c r="D35" s="185"/>
      <c r="E35" s="185"/>
      <c r="F35" s="185"/>
      <c r="G35" s="186"/>
      <c r="H35" s="185"/>
      <c r="I35" s="185"/>
      <c r="J35" s="185"/>
      <c r="K35" s="185"/>
      <c r="L35" s="185"/>
      <c r="M35" s="185"/>
      <c r="N35" s="185"/>
      <c r="O35" s="187"/>
      <c r="P35" s="185"/>
      <c r="Q35" s="181"/>
      <c r="R35" s="185"/>
      <c r="S35" s="185"/>
      <c r="T35" s="185"/>
      <c r="U35" s="187"/>
      <c r="V35" s="185"/>
      <c r="W35" s="188"/>
      <c r="X35" s="188"/>
      <c r="Y35" s="188"/>
      <c r="Z35" s="188"/>
      <c r="AA35" s="188"/>
      <c r="AB35" s="188">
        <v>1</v>
      </c>
      <c r="AC35" s="188"/>
      <c r="AD35" s="188"/>
    </row>
    <row r="36" spans="1:30" ht="16.5" thickBot="1">
      <c r="A36">
        <v>31</v>
      </c>
      <c r="B36" s="134" t="s">
        <v>134</v>
      </c>
      <c r="C36" s="141">
        <f t="shared" si="37"/>
        <v>215</v>
      </c>
      <c r="D36" s="190"/>
      <c r="E36" s="190"/>
      <c r="F36" s="190"/>
      <c r="G36" s="191"/>
      <c r="H36" s="190"/>
      <c r="I36" s="190"/>
      <c r="J36" s="190"/>
      <c r="K36" s="190"/>
      <c r="L36" s="190"/>
      <c r="M36" s="190"/>
      <c r="N36" s="190"/>
      <c r="O36" s="192"/>
      <c r="P36" s="190"/>
      <c r="Q36" s="181"/>
      <c r="R36" s="190"/>
      <c r="S36" s="190"/>
      <c r="T36" s="190"/>
      <c r="U36" s="192"/>
      <c r="V36" s="168">
        <v>1</v>
      </c>
      <c r="W36" s="168">
        <v>34</v>
      </c>
      <c r="X36" s="168">
        <v>22</v>
      </c>
      <c r="Y36" s="168">
        <v>21</v>
      </c>
      <c r="Z36" s="168">
        <v>33</v>
      </c>
      <c r="AA36" s="168">
        <v>28</v>
      </c>
      <c r="AB36" s="168">
        <v>34</v>
      </c>
      <c r="AC36" s="168">
        <v>42</v>
      </c>
      <c r="AD36" s="168"/>
    </row>
    <row r="37" spans="1:30" ht="27.75" thickBot="1">
      <c r="B37" s="194" t="s">
        <v>135</v>
      </c>
      <c r="C37" s="196">
        <f>SUM(C33:C36)</f>
        <v>222</v>
      </c>
      <c r="D37" s="197">
        <f>SUM(D33:D36)</f>
        <v>0</v>
      </c>
      <c r="E37" s="197">
        <f t="shared" ref="E37:AD37" si="38">SUM(E33:E36)</f>
        <v>0</v>
      </c>
      <c r="F37" s="197">
        <f t="shared" si="38"/>
        <v>0</v>
      </c>
      <c r="G37" s="198">
        <f t="shared" si="38"/>
        <v>0</v>
      </c>
      <c r="H37" s="197">
        <f t="shared" si="38"/>
        <v>0</v>
      </c>
      <c r="I37" s="197">
        <f t="shared" si="38"/>
        <v>0</v>
      </c>
      <c r="J37" s="197">
        <f t="shared" si="38"/>
        <v>0</v>
      </c>
      <c r="K37" s="197">
        <f t="shared" si="38"/>
        <v>0</v>
      </c>
      <c r="L37" s="197">
        <f t="shared" si="38"/>
        <v>0</v>
      </c>
      <c r="M37" s="197">
        <f t="shared" si="38"/>
        <v>0</v>
      </c>
      <c r="N37" s="197">
        <f t="shared" si="38"/>
        <v>0</v>
      </c>
      <c r="O37" s="195">
        <f t="shared" si="38"/>
        <v>0</v>
      </c>
      <c r="P37" s="199">
        <f t="shared" si="38"/>
        <v>0</v>
      </c>
      <c r="Q37" s="197">
        <f t="shared" si="38"/>
        <v>0</v>
      </c>
      <c r="R37" s="197">
        <f t="shared" si="38"/>
        <v>0</v>
      </c>
      <c r="S37" s="197">
        <f t="shared" si="38"/>
        <v>0</v>
      </c>
      <c r="T37" s="197">
        <f t="shared" si="38"/>
        <v>0</v>
      </c>
      <c r="U37" s="195">
        <f t="shared" si="38"/>
        <v>0</v>
      </c>
      <c r="V37" s="197">
        <f t="shared" si="38"/>
        <v>1</v>
      </c>
      <c r="W37" s="199">
        <f t="shared" si="38"/>
        <v>35</v>
      </c>
      <c r="X37" s="200">
        <f t="shared" si="38"/>
        <v>22</v>
      </c>
      <c r="Y37" s="199">
        <f t="shared" si="38"/>
        <v>22</v>
      </c>
      <c r="Z37" s="199">
        <f t="shared" si="38"/>
        <v>35</v>
      </c>
      <c r="AA37" s="199">
        <f t="shared" si="38"/>
        <v>28</v>
      </c>
      <c r="AB37" s="199">
        <f t="shared" ref="AB37" si="39">SUM(AB33:AB36)</f>
        <v>35</v>
      </c>
      <c r="AC37" s="199">
        <f>SUM(AC33:AC36)</f>
        <v>44</v>
      </c>
      <c r="AD37" s="199">
        <f t="shared" si="38"/>
        <v>0</v>
      </c>
    </row>
    <row r="38" spans="1:30" ht="41.25" thickBot="1">
      <c r="B38" s="202" t="s">
        <v>654</v>
      </c>
      <c r="C38" s="203">
        <f>C21+C32+C37</f>
        <v>530</v>
      </c>
      <c r="D38" s="203">
        <f t="shared" ref="D38:AD38" si="40">D21+D32+D37</f>
        <v>13</v>
      </c>
      <c r="E38" s="203">
        <f t="shared" si="40"/>
        <v>9</v>
      </c>
      <c r="F38" s="203">
        <f t="shared" si="40"/>
        <v>28</v>
      </c>
      <c r="G38" s="203">
        <f t="shared" si="40"/>
        <v>1</v>
      </c>
      <c r="H38" s="203">
        <f t="shared" si="40"/>
        <v>22</v>
      </c>
      <c r="I38" s="203">
        <f t="shared" si="40"/>
        <v>17</v>
      </c>
      <c r="J38" s="203">
        <f t="shared" si="40"/>
        <v>15</v>
      </c>
      <c r="K38" s="203">
        <f t="shared" si="40"/>
        <v>24</v>
      </c>
      <c r="L38" s="203">
        <f t="shared" si="40"/>
        <v>69</v>
      </c>
      <c r="M38" s="203">
        <f t="shared" si="40"/>
        <v>21</v>
      </c>
      <c r="N38" s="203">
        <f t="shared" si="40"/>
        <v>36</v>
      </c>
      <c r="O38" s="203">
        <f t="shared" si="40"/>
        <v>10</v>
      </c>
      <c r="P38" s="203">
        <f t="shared" si="40"/>
        <v>11</v>
      </c>
      <c r="Q38" s="203">
        <f t="shared" si="40"/>
        <v>2</v>
      </c>
      <c r="R38" s="203">
        <f t="shared" si="40"/>
        <v>2</v>
      </c>
      <c r="S38" s="203">
        <f t="shared" si="40"/>
        <v>10</v>
      </c>
      <c r="T38" s="203">
        <f t="shared" si="40"/>
        <v>11</v>
      </c>
      <c r="U38" s="203">
        <f t="shared" si="40"/>
        <v>1</v>
      </c>
      <c r="V38" s="203">
        <f t="shared" si="40"/>
        <v>5</v>
      </c>
      <c r="W38" s="203">
        <f t="shared" si="40"/>
        <v>35</v>
      </c>
      <c r="X38" s="203">
        <f t="shared" si="40"/>
        <v>22</v>
      </c>
      <c r="Y38" s="203">
        <f t="shared" si="40"/>
        <v>22</v>
      </c>
      <c r="Z38" s="203">
        <f t="shared" si="40"/>
        <v>35</v>
      </c>
      <c r="AA38" s="203">
        <f t="shared" si="40"/>
        <v>28</v>
      </c>
      <c r="AB38" s="203">
        <f t="shared" si="40"/>
        <v>35</v>
      </c>
      <c r="AC38" s="203">
        <f t="shared" si="40"/>
        <v>44</v>
      </c>
      <c r="AD38" s="203">
        <f t="shared" si="40"/>
        <v>2</v>
      </c>
    </row>
  </sheetData>
  <mergeCells count="1">
    <mergeCell ref="B1:AD1"/>
  </mergeCells>
  <pageMargins left="0.11811023622047245" right="0.31496062992125984" top="0.15748031496062992" bottom="0.15748031496062992" header="0.31496062992125984" footer="0.31496062992125984"/>
  <pageSetup paperSize="9" scale="52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workbookViewId="0">
      <selection activeCell="L35" sqref="L35"/>
    </sheetView>
  </sheetViews>
  <sheetFormatPr defaultRowHeight="15"/>
  <cols>
    <col min="1" max="1" width="4.7109375" customWidth="1"/>
    <col min="2" max="2" width="37.28515625" style="147" customWidth="1"/>
    <col min="4" max="4" width="13.7109375" customWidth="1"/>
    <col min="5" max="5" width="3.7109375" bestFit="1" customWidth="1"/>
    <col min="6" max="8" width="6.7109375" bestFit="1" customWidth="1"/>
    <col min="9" max="9" width="3.7109375" bestFit="1" customWidth="1"/>
    <col min="10" max="10" width="3.7109375" customWidth="1"/>
    <col min="11" max="11" width="26" customWidth="1"/>
    <col min="12" max="12" width="12" customWidth="1"/>
  </cols>
  <sheetData>
    <row r="1" spans="1:12" ht="28.15" customHeight="1" thickBot="1">
      <c r="B1" s="282" t="s">
        <v>622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5.75" hidden="1">
      <c r="B2" s="134"/>
    </row>
    <row r="3" spans="1:12" ht="140.44999999999999" customHeight="1" thickBot="1">
      <c r="A3" s="206" t="s">
        <v>1</v>
      </c>
      <c r="B3" s="139" t="s">
        <v>2</v>
      </c>
      <c r="C3" s="135" t="s">
        <v>663</v>
      </c>
      <c r="D3" s="136" t="s">
        <v>648</v>
      </c>
      <c r="E3" s="136" t="s">
        <v>649</v>
      </c>
      <c r="F3" s="136" t="s">
        <v>650</v>
      </c>
      <c r="G3" s="136" t="s">
        <v>651</v>
      </c>
      <c r="H3" s="136" t="s">
        <v>652</v>
      </c>
      <c r="I3" s="136" t="s">
        <v>653</v>
      </c>
      <c r="K3" s="280" t="s">
        <v>658</v>
      </c>
      <c r="L3" s="281"/>
    </row>
    <row r="4" spans="1:12" ht="15.75">
      <c r="A4" s="137">
        <v>1</v>
      </c>
      <c r="B4" s="138" t="s">
        <v>102</v>
      </c>
      <c r="C4" s="209">
        <f t="shared" ref="C4:C20" si="0">SUM(D4:I4)</f>
        <v>0</v>
      </c>
      <c r="D4" s="145"/>
      <c r="E4" s="145"/>
      <c r="F4" s="145"/>
      <c r="G4" s="145"/>
      <c r="H4" s="145"/>
      <c r="I4" s="145"/>
      <c r="K4" s="212" t="s">
        <v>659</v>
      </c>
      <c r="L4" s="213" t="s">
        <v>660</v>
      </c>
    </row>
    <row r="5" spans="1:12" ht="62.45" customHeight="1">
      <c r="A5" s="137">
        <v>2</v>
      </c>
      <c r="B5" s="138" t="s">
        <v>103</v>
      </c>
      <c r="C5" s="209">
        <f t="shared" si="0"/>
        <v>24</v>
      </c>
      <c r="D5" s="145"/>
      <c r="E5" s="145"/>
      <c r="F5" s="145">
        <v>12</v>
      </c>
      <c r="G5" s="145"/>
      <c r="H5" s="145">
        <v>12</v>
      </c>
      <c r="I5" s="145"/>
      <c r="K5" s="214" t="s">
        <v>661</v>
      </c>
      <c r="L5" s="215">
        <v>21</v>
      </c>
    </row>
    <row r="6" spans="1:12" ht="32.25" thickBot="1">
      <c r="A6" s="137">
        <v>3</v>
      </c>
      <c r="B6" s="138" t="s">
        <v>104</v>
      </c>
      <c r="C6" s="209">
        <f t="shared" si="0"/>
        <v>0</v>
      </c>
      <c r="D6" s="145"/>
      <c r="E6" s="145"/>
      <c r="F6" s="145"/>
      <c r="G6" s="145"/>
      <c r="H6" s="145"/>
      <c r="I6" s="145"/>
      <c r="K6" s="216" t="s">
        <v>662</v>
      </c>
      <c r="L6" s="217">
        <f>SUM(L5)</f>
        <v>21</v>
      </c>
    </row>
    <row r="7" spans="1:12" ht="47.25">
      <c r="A7" s="137">
        <v>4</v>
      </c>
      <c r="B7" s="138" t="s">
        <v>105</v>
      </c>
      <c r="C7" s="209">
        <f t="shared" si="0"/>
        <v>0</v>
      </c>
      <c r="D7" s="145"/>
      <c r="E7" s="145"/>
      <c r="F7" s="145"/>
      <c r="G7" s="145"/>
      <c r="H7" s="145"/>
      <c r="I7" s="145"/>
    </row>
    <row r="8" spans="1:12" ht="31.5">
      <c r="A8" s="137">
        <v>5</v>
      </c>
      <c r="B8" s="138" t="s">
        <v>106</v>
      </c>
      <c r="C8" s="209">
        <f t="shared" si="0"/>
        <v>0</v>
      </c>
      <c r="D8" s="145"/>
      <c r="E8" s="145"/>
      <c r="F8" s="145"/>
      <c r="G8" s="145"/>
      <c r="H8" s="145"/>
      <c r="I8" s="145"/>
    </row>
    <row r="9" spans="1:12" ht="15.75">
      <c r="A9" s="137">
        <v>6</v>
      </c>
      <c r="B9" s="138" t="s">
        <v>107</v>
      </c>
      <c r="C9" s="209">
        <f t="shared" si="0"/>
        <v>0</v>
      </c>
      <c r="D9" s="145"/>
      <c r="E9" s="145"/>
      <c r="F9" s="145"/>
      <c r="G9" s="145"/>
      <c r="H9" s="145"/>
      <c r="I9" s="145"/>
    </row>
    <row r="10" spans="1:12" s="147" customFormat="1" ht="15.75">
      <c r="A10" s="137">
        <v>7</v>
      </c>
      <c r="B10" s="138" t="s">
        <v>108</v>
      </c>
      <c r="C10" s="209">
        <f t="shared" si="0"/>
        <v>3</v>
      </c>
      <c r="D10" s="145"/>
      <c r="E10" s="145"/>
      <c r="F10" s="145">
        <v>2</v>
      </c>
      <c r="G10" s="145"/>
      <c r="H10" s="145">
        <v>1</v>
      </c>
      <c r="I10" s="145"/>
    </row>
    <row r="11" spans="1:12" ht="19.149999999999999" customHeight="1">
      <c r="A11" s="137">
        <v>8</v>
      </c>
      <c r="B11" s="138" t="s">
        <v>109</v>
      </c>
      <c r="C11" s="209">
        <f t="shared" si="0"/>
        <v>16</v>
      </c>
      <c r="D11" s="145"/>
      <c r="E11" s="145"/>
      <c r="F11" s="145">
        <v>13</v>
      </c>
      <c r="G11" s="145">
        <v>3</v>
      </c>
      <c r="H11" s="145"/>
      <c r="I11" s="145"/>
    </row>
    <row r="12" spans="1:12" ht="47.25">
      <c r="A12" s="137">
        <v>9</v>
      </c>
      <c r="B12" s="138" t="s">
        <v>110</v>
      </c>
      <c r="C12" s="209">
        <f t="shared" si="0"/>
        <v>0</v>
      </c>
      <c r="D12" s="145"/>
      <c r="E12" s="145"/>
      <c r="F12" s="145"/>
      <c r="G12" s="145"/>
      <c r="H12" s="145"/>
      <c r="I12" s="145"/>
    </row>
    <row r="13" spans="1:12" s="147" customFormat="1" ht="46.15" customHeight="1">
      <c r="A13" s="137">
        <v>10</v>
      </c>
      <c r="B13" s="148" t="s">
        <v>111</v>
      </c>
      <c r="C13" s="209">
        <f t="shared" si="0"/>
        <v>15</v>
      </c>
      <c r="D13" s="145"/>
      <c r="E13" s="145"/>
      <c r="F13" s="145"/>
      <c r="G13" s="145">
        <v>7</v>
      </c>
      <c r="H13" s="145">
        <v>8</v>
      </c>
      <c r="I13" s="145"/>
    </row>
    <row r="14" spans="1:12" ht="31.5">
      <c r="A14" s="137">
        <v>11</v>
      </c>
      <c r="B14" s="138" t="s">
        <v>112</v>
      </c>
      <c r="C14" s="209">
        <f t="shared" si="0"/>
        <v>156</v>
      </c>
      <c r="D14" s="145"/>
      <c r="E14" s="145"/>
      <c r="F14" s="145">
        <v>142</v>
      </c>
      <c r="G14" s="145">
        <v>11</v>
      </c>
      <c r="H14" s="145">
        <v>3</v>
      </c>
      <c r="I14" s="145"/>
    </row>
    <row r="15" spans="1:12" ht="31.5">
      <c r="A15" s="137">
        <v>12</v>
      </c>
      <c r="B15" s="138" t="s">
        <v>113</v>
      </c>
      <c r="C15" s="209">
        <f t="shared" si="0"/>
        <v>0</v>
      </c>
      <c r="D15" s="145"/>
      <c r="E15" s="145"/>
      <c r="F15" s="145"/>
      <c r="G15" s="145"/>
      <c r="H15" s="145"/>
      <c r="I15" s="145"/>
    </row>
    <row r="16" spans="1:12" ht="15.75">
      <c r="A16" s="137">
        <v>13</v>
      </c>
      <c r="B16" s="138" t="s">
        <v>114</v>
      </c>
      <c r="C16" s="209">
        <f t="shared" si="0"/>
        <v>0</v>
      </c>
      <c r="D16" s="145"/>
      <c r="E16" s="145"/>
      <c r="F16" s="145"/>
      <c r="G16" s="145"/>
      <c r="H16" s="145"/>
      <c r="I16" s="145"/>
    </row>
    <row r="17" spans="1:9" ht="15.75">
      <c r="A17" s="137">
        <v>14</v>
      </c>
      <c r="B17" s="138" t="s">
        <v>115</v>
      </c>
      <c r="C17" s="209">
        <f t="shared" si="0"/>
        <v>0</v>
      </c>
      <c r="D17" s="145"/>
      <c r="E17" s="145"/>
      <c r="F17" s="145"/>
      <c r="G17" s="145"/>
      <c r="H17" s="145"/>
      <c r="I17" s="145"/>
    </row>
    <row r="18" spans="1:9" ht="15.75">
      <c r="A18" s="137">
        <v>15</v>
      </c>
      <c r="B18" s="138" t="s">
        <v>116</v>
      </c>
      <c r="C18" s="209">
        <f t="shared" si="0"/>
        <v>0</v>
      </c>
      <c r="D18" s="145"/>
      <c r="E18" s="145"/>
      <c r="F18" s="145"/>
      <c r="G18" s="145"/>
      <c r="H18" s="145"/>
      <c r="I18" s="145"/>
    </row>
    <row r="19" spans="1:9" ht="15.75">
      <c r="A19" s="137">
        <v>16</v>
      </c>
      <c r="B19" s="138" t="s">
        <v>117</v>
      </c>
      <c r="C19" s="209">
        <f t="shared" si="0"/>
        <v>1</v>
      </c>
      <c r="D19" s="145"/>
      <c r="E19" s="145"/>
      <c r="F19" s="145"/>
      <c r="G19" s="145">
        <v>1</v>
      </c>
      <c r="H19" s="145"/>
      <c r="I19" s="145"/>
    </row>
    <row r="20" spans="1:9" ht="15.75">
      <c r="A20" s="137">
        <v>17</v>
      </c>
      <c r="B20" s="138" t="s">
        <v>118</v>
      </c>
      <c r="C20" s="209">
        <f t="shared" si="0"/>
        <v>3</v>
      </c>
      <c r="D20" s="145">
        <v>1</v>
      </c>
      <c r="E20" s="145"/>
      <c r="F20" s="145">
        <v>2</v>
      </c>
      <c r="G20" s="145"/>
      <c r="H20" s="145"/>
      <c r="I20" s="145"/>
    </row>
    <row r="21" spans="1:9" ht="30">
      <c r="A21" s="151"/>
      <c r="B21" s="152" t="s">
        <v>119</v>
      </c>
      <c r="C21" s="158">
        <f>SUM(C4:C20)</f>
        <v>218</v>
      </c>
      <c r="D21" s="158">
        <f t="shared" ref="D21" si="1">SUM(D4:D20)</f>
        <v>1</v>
      </c>
      <c r="E21" s="158">
        <f>SUM(E4:E20)</f>
        <v>0</v>
      </c>
      <c r="F21" s="158">
        <f>SUM(F4:F20)</f>
        <v>171</v>
      </c>
      <c r="G21" s="158">
        <f t="shared" ref="G21:I21" si="2">SUM(G4:G20)</f>
        <v>22</v>
      </c>
      <c r="H21" s="158">
        <f t="shared" si="2"/>
        <v>24</v>
      </c>
      <c r="I21" s="158">
        <f t="shared" si="2"/>
        <v>0</v>
      </c>
    </row>
    <row r="22" spans="1:9" ht="15.75">
      <c r="A22" s="137">
        <v>18</v>
      </c>
      <c r="B22" s="138" t="s">
        <v>120</v>
      </c>
      <c r="C22" s="209">
        <f t="shared" ref="C22:C31" si="3">SUM(D22:I22)</f>
        <v>0</v>
      </c>
      <c r="D22" s="145"/>
      <c r="E22" s="145"/>
      <c r="F22" s="145"/>
      <c r="G22" s="145"/>
      <c r="H22" s="145"/>
      <c r="I22" s="145"/>
    </row>
    <row r="23" spans="1:9" ht="15.75">
      <c r="A23" s="137">
        <v>19</v>
      </c>
      <c r="B23" s="138" t="s">
        <v>121</v>
      </c>
      <c r="C23" s="209">
        <f t="shared" si="3"/>
        <v>1</v>
      </c>
      <c r="D23" s="145"/>
      <c r="E23" s="145"/>
      <c r="F23" s="145"/>
      <c r="G23" s="145">
        <v>1</v>
      </c>
      <c r="H23" s="145"/>
      <c r="I23" s="145"/>
    </row>
    <row r="24" spans="1:9" ht="31.5">
      <c r="A24" s="137">
        <v>20</v>
      </c>
      <c r="B24" s="138" t="s">
        <v>122</v>
      </c>
      <c r="C24" s="209">
        <f t="shared" si="3"/>
        <v>9</v>
      </c>
      <c r="D24" s="145"/>
      <c r="E24" s="145"/>
      <c r="F24" s="145"/>
      <c r="G24" s="145"/>
      <c r="H24" s="145">
        <v>6</v>
      </c>
      <c r="I24" s="145">
        <v>3</v>
      </c>
    </row>
    <row r="25" spans="1:9" ht="31.5">
      <c r="A25" s="137">
        <v>21</v>
      </c>
      <c r="B25" s="138" t="s">
        <v>123</v>
      </c>
      <c r="C25" s="209">
        <f t="shared" si="3"/>
        <v>19</v>
      </c>
      <c r="D25" s="145"/>
      <c r="E25" s="145"/>
      <c r="F25" s="145">
        <v>19</v>
      </c>
      <c r="G25" s="145"/>
      <c r="H25" s="145"/>
      <c r="I25" s="145"/>
    </row>
    <row r="26" spans="1:9" ht="31.5">
      <c r="A26" s="137">
        <v>22</v>
      </c>
      <c r="B26" s="138" t="s">
        <v>124</v>
      </c>
      <c r="C26" s="209">
        <f t="shared" si="3"/>
        <v>22</v>
      </c>
      <c r="D26" s="145"/>
      <c r="E26" s="145"/>
      <c r="F26" s="145">
        <v>15</v>
      </c>
      <c r="G26" s="145">
        <v>7</v>
      </c>
      <c r="H26" s="145"/>
      <c r="I26" s="145"/>
    </row>
    <row r="27" spans="1:9" ht="31.5">
      <c r="A27" s="137">
        <v>23</v>
      </c>
      <c r="B27" s="138" t="s">
        <v>125</v>
      </c>
      <c r="C27" s="209">
        <f t="shared" si="3"/>
        <v>6</v>
      </c>
      <c r="D27" s="145"/>
      <c r="E27" s="145"/>
      <c r="F27" s="145"/>
      <c r="G27" s="145"/>
      <c r="H27" s="145">
        <v>3</v>
      </c>
      <c r="I27" s="145">
        <v>3</v>
      </c>
    </row>
    <row r="28" spans="1:9" ht="31.5">
      <c r="A28" s="137">
        <v>24</v>
      </c>
      <c r="B28" s="138" t="s">
        <v>126</v>
      </c>
      <c r="C28" s="209">
        <f t="shared" si="3"/>
        <v>30</v>
      </c>
      <c r="D28" s="145"/>
      <c r="E28" s="145"/>
      <c r="F28" s="145">
        <v>22</v>
      </c>
      <c r="G28" s="145">
        <v>6</v>
      </c>
      <c r="H28" s="145">
        <v>2</v>
      </c>
      <c r="I28" s="145"/>
    </row>
    <row r="29" spans="1:9" ht="47.45" customHeight="1">
      <c r="A29" s="137">
        <v>25</v>
      </c>
      <c r="B29" s="138" t="s">
        <v>127</v>
      </c>
      <c r="C29" s="209">
        <f t="shared" si="3"/>
        <v>0</v>
      </c>
      <c r="D29" s="145"/>
      <c r="E29" s="145"/>
      <c r="F29" s="145"/>
      <c r="G29" s="145"/>
      <c r="H29" s="145"/>
      <c r="I29" s="145"/>
    </row>
    <row r="30" spans="1:9" ht="15.75">
      <c r="A30" s="137">
        <v>26</v>
      </c>
      <c r="B30" s="160" t="s">
        <v>128</v>
      </c>
      <c r="C30" s="209">
        <f t="shared" si="3"/>
        <v>2</v>
      </c>
      <c r="D30" s="145"/>
      <c r="E30" s="145"/>
      <c r="F30" s="145"/>
      <c r="G30" s="145"/>
      <c r="H30" s="145">
        <v>1</v>
      </c>
      <c r="I30" s="145">
        <v>1</v>
      </c>
    </row>
    <row r="31" spans="1:9" ht="16.5" thickBot="1">
      <c r="A31" s="137">
        <v>27</v>
      </c>
      <c r="B31" s="163" t="s">
        <v>129</v>
      </c>
      <c r="C31" s="209">
        <f t="shared" si="3"/>
        <v>3</v>
      </c>
      <c r="D31" s="137"/>
      <c r="E31" s="137"/>
      <c r="F31" s="137"/>
      <c r="G31" s="137"/>
      <c r="H31" s="145">
        <v>3</v>
      </c>
      <c r="I31" s="137"/>
    </row>
    <row r="32" spans="1:9" ht="27.75" thickBot="1">
      <c r="A32" s="169"/>
      <c r="B32" s="170" t="s">
        <v>207</v>
      </c>
      <c r="C32" s="176">
        <f>SUM(C22:C31)</f>
        <v>92</v>
      </c>
      <c r="D32" s="176">
        <f t="shared" ref="D32" si="4">SUM(D22:D31)</f>
        <v>0</v>
      </c>
      <c r="E32" s="176">
        <f>SUM(E22:E31)</f>
        <v>0</v>
      </c>
      <c r="F32" s="176">
        <f>SUM(F22:F31)</f>
        <v>56</v>
      </c>
      <c r="G32" s="176">
        <f t="shared" ref="G32:I32" si="5">SUM(G22:G31)</f>
        <v>14</v>
      </c>
      <c r="H32" s="176">
        <f t="shared" si="5"/>
        <v>15</v>
      </c>
      <c r="I32" s="176">
        <f t="shared" si="5"/>
        <v>7</v>
      </c>
    </row>
    <row r="33" spans="1:9" ht="15.75">
      <c r="A33" s="137">
        <v>28</v>
      </c>
      <c r="B33" s="177" t="s">
        <v>131</v>
      </c>
      <c r="C33" s="209">
        <f>SUM(D33:I33)</f>
        <v>3.5</v>
      </c>
      <c r="D33" s="182"/>
      <c r="E33" s="182"/>
      <c r="F33" s="182"/>
      <c r="G33" s="145">
        <v>1</v>
      </c>
      <c r="H33" s="145">
        <v>2.5</v>
      </c>
      <c r="I33" s="182"/>
    </row>
    <row r="34" spans="1:9" ht="15.75">
      <c r="A34" s="137">
        <v>29</v>
      </c>
      <c r="B34" s="138" t="s">
        <v>132</v>
      </c>
      <c r="C34" s="209">
        <f>SUM(D34:I34)</f>
        <v>0</v>
      </c>
      <c r="D34" s="182"/>
      <c r="E34" s="182"/>
      <c r="F34" s="182"/>
      <c r="G34" s="182"/>
      <c r="H34" s="182"/>
      <c r="I34" s="182"/>
    </row>
    <row r="35" spans="1:9" ht="15.75">
      <c r="A35" s="137">
        <v>30</v>
      </c>
      <c r="B35" s="138" t="s">
        <v>133</v>
      </c>
      <c r="C35" s="209">
        <f>SUM(D35:I35)</f>
        <v>0</v>
      </c>
      <c r="D35" s="189"/>
      <c r="E35" s="189"/>
      <c r="F35" s="189"/>
      <c r="G35" s="189"/>
      <c r="H35" s="189"/>
      <c r="I35" s="189"/>
    </row>
    <row r="36" spans="1:9" ht="16.5" thickBot="1">
      <c r="A36">
        <v>31</v>
      </c>
      <c r="B36" s="134" t="s">
        <v>134</v>
      </c>
      <c r="C36" s="209">
        <f>SUM(D36:I36)</f>
        <v>15</v>
      </c>
      <c r="D36" s="189"/>
      <c r="E36" s="193">
        <v>15</v>
      </c>
      <c r="F36" s="189"/>
      <c r="G36" s="189"/>
      <c r="H36" s="189"/>
      <c r="I36" s="189"/>
    </row>
    <row r="37" spans="1:9" ht="27.75" thickBot="1">
      <c r="B37" s="207" t="s">
        <v>135</v>
      </c>
      <c r="C37" s="210">
        <f t="shared" ref="C37:D37" si="6">SUM(C33:C36)</f>
        <v>18.5</v>
      </c>
      <c r="D37" s="201">
        <f t="shared" si="6"/>
        <v>0</v>
      </c>
      <c r="E37" s="201">
        <f>SUM(E33:E36)</f>
        <v>15</v>
      </c>
      <c r="F37" s="201">
        <f t="shared" ref="F37" si="7">SUM(F33:F36)</f>
        <v>0</v>
      </c>
      <c r="G37" s="201">
        <f>SUM(G33:G36)</f>
        <v>1</v>
      </c>
      <c r="H37" s="201">
        <f t="shared" ref="H37:I37" si="8">SUM(H33:H36)</f>
        <v>2.5</v>
      </c>
      <c r="I37" s="201">
        <f t="shared" si="8"/>
        <v>0</v>
      </c>
    </row>
    <row r="38" spans="1:9" ht="27.75" thickBot="1">
      <c r="B38" s="208" t="s">
        <v>664</v>
      </c>
      <c r="C38" s="211">
        <f t="shared" ref="C38:I38" si="9">C21+C32+C37</f>
        <v>328.5</v>
      </c>
      <c r="D38" s="203">
        <f t="shared" si="9"/>
        <v>1</v>
      </c>
      <c r="E38" s="203">
        <f t="shared" si="9"/>
        <v>15</v>
      </c>
      <c r="F38" s="203">
        <f t="shared" si="9"/>
        <v>227</v>
      </c>
      <c r="G38" s="203">
        <f t="shared" si="9"/>
        <v>37</v>
      </c>
      <c r="H38" s="203">
        <f t="shared" si="9"/>
        <v>41.5</v>
      </c>
      <c r="I38" s="203">
        <f t="shared" si="9"/>
        <v>7</v>
      </c>
    </row>
  </sheetData>
  <mergeCells count="2">
    <mergeCell ref="K3:L3"/>
    <mergeCell ref="B1:L1"/>
  </mergeCells>
  <pageMargins left="0.11811023622047245" right="0.31496062992125984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Брест</vt:lpstr>
      <vt:lpstr>Витебск</vt:lpstr>
      <vt:lpstr>Гомель</vt:lpstr>
      <vt:lpstr>Гродно</vt:lpstr>
      <vt:lpstr>Минская область</vt:lpstr>
      <vt:lpstr>Могилев</vt:lpstr>
      <vt:lpstr>г. Минск</vt:lpstr>
      <vt:lpstr>РНПЦ, подчиненные</vt:lpstr>
      <vt:lpstr>Иные ведомства</vt:lpstr>
      <vt:lpstr>Витебск!Заголовки_для_печати</vt:lpstr>
      <vt:lpstr>'Иные ведомства'!Заголовки_для_печати</vt:lpstr>
      <vt:lpstr>Брест!Область_печати</vt:lpstr>
      <vt:lpstr>Витебск!Область_печати</vt:lpstr>
      <vt:lpstr>'г. Минск'!Область_печати</vt:lpstr>
      <vt:lpstr>Гомель!Область_печати</vt:lpstr>
      <vt:lpstr>Гродно!Область_печати</vt:lpstr>
      <vt:lpstr>'Минская область'!Область_печати</vt:lpstr>
      <vt:lpstr>Могилев!Область_печати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Барченко Юлия Сергеевна</dc:creator>
  <cp:lastModifiedBy>user</cp:lastModifiedBy>
  <cp:lastPrinted>2025-01-27T08:53:46Z</cp:lastPrinted>
  <dcterms:created xsi:type="dcterms:W3CDTF">2015-06-05T18:19:34Z</dcterms:created>
  <dcterms:modified xsi:type="dcterms:W3CDTF">2025-02-04T11:56:22Z</dcterms:modified>
</cp:coreProperties>
</file>